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720" windowHeight="6165" tabRatio="601" firstSheet="2" activeTab="2"/>
  </bookViews>
  <sheets>
    <sheet name="EYLÜL" sheetId="6" r:id="rId1"/>
    <sheet name="EKİM" sheetId="4" r:id="rId2"/>
    <sheet name="OCAK" sheetId="3" r:id="rId3"/>
    <sheet name="DERSLER" sheetId="9" r:id="rId4"/>
    <sheet name="Sayfa1" sheetId="10" state="hidden" r:id="rId5"/>
  </sheets>
  <definedNames>
    <definedName name="SEÇ2013872_1_1" localSheetId="4">Sayfa1!#REF!</definedName>
    <definedName name="SEÇ2013872_1_2" localSheetId="4">Sayfa1!#REF!</definedName>
    <definedName name="SEÇ2013872_2_1" localSheetId="4">Sayfa1!#REF!</definedName>
    <definedName name="SEÇ2014872_2_1_2K" localSheetId="4">Sayfa1!#REF!</definedName>
    <definedName name="SEÇ2014872_2_1_3K" localSheetId="4">Sayfa1!#REF!</definedName>
    <definedName name="SEÇ2014872_2_2" localSheetId="4">Sayfa1!#REF!</definedName>
    <definedName name="SEÇ2014873_1_1" localSheetId="4">Sayfa1!#REF!</definedName>
    <definedName name="SEÇ2014873_1_2" localSheetId="4">Sayfa1!#REF!</definedName>
  </definedNames>
  <calcPr calcId="144525"/>
</workbook>
</file>

<file path=xl/calcChain.xml><?xml version="1.0" encoding="utf-8"?>
<calcChain xmlns="http://schemas.openxmlformats.org/spreadsheetml/2006/main">
  <c r="G12" i="3" l="1"/>
  <c r="G13" i="3"/>
  <c r="G14" i="3"/>
  <c r="G15" i="3"/>
  <c r="G16" i="3"/>
  <c r="G17" i="3"/>
  <c r="G18" i="3"/>
  <c r="G19" i="3"/>
  <c r="G20" i="3"/>
  <c r="G21" i="3"/>
  <c r="G22" i="3"/>
  <c r="G23" i="3"/>
  <c r="G24" i="3"/>
  <c r="G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11" i="3"/>
  <c r="AA1" i="3" l="1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Z1" i="3"/>
  <c r="K11" i="9" l="1"/>
  <c r="K12" i="9"/>
  <c r="K13" i="9"/>
  <c r="K14" i="9"/>
  <c r="K15" i="9"/>
  <c r="K16" i="9"/>
  <c r="K17" i="9"/>
  <c r="K18" i="9"/>
  <c r="K10" i="9"/>
  <c r="AH41" i="3" l="1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11" i="3"/>
  <c r="F58" i="3" l="1"/>
  <c r="F56" i="3"/>
  <c r="J50" i="3" l="1"/>
  <c r="AK35" i="3"/>
  <c r="AH24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7" i="3"/>
  <c r="AH28" i="3"/>
  <c r="AH29" i="3"/>
  <c r="AH30" i="3"/>
  <c r="AH31" i="3"/>
  <c r="AH32" i="3"/>
  <c r="AH33" i="3"/>
  <c r="Y25" i="3"/>
  <c r="Z25" i="3"/>
  <c r="AA25" i="3"/>
  <c r="AB25" i="3"/>
  <c r="AC25" i="3"/>
  <c r="AD25" i="3"/>
  <c r="AE25" i="3"/>
  <c r="AF34" i="3"/>
  <c r="Y35" i="3"/>
  <c r="Z35" i="3"/>
  <c r="AA35" i="3"/>
  <c r="AB35" i="3"/>
  <c r="AC35" i="3"/>
  <c r="AD35" i="3"/>
  <c r="AE35" i="3"/>
  <c r="AJ35" i="3"/>
  <c r="Z55" i="3" l="1"/>
  <c r="E57" i="3"/>
  <c r="E55" i="3"/>
  <c r="J7" i="3"/>
  <c r="Y49" i="3"/>
  <c r="Z49" i="3"/>
  <c r="AA49" i="3"/>
  <c r="AB49" i="3"/>
  <c r="AC49" i="3"/>
  <c r="V49" i="3"/>
  <c r="R49" i="3"/>
  <c r="S49" i="3"/>
  <c r="T49" i="3"/>
  <c r="U49" i="3"/>
  <c r="L49" i="3"/>
  <c r="M49" i="3"/>
  <c r="N49" i="3"/>
  <c r="O49" i="3"/>
  <c r="AV12" i="3" l="1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34" i="3" s="1"/>
  <c r="AV28" i="3"/>
  <c r="AV29" i="3"/>
  <c r="AV30" i="3"/>
  <c r="AV31" i="3"/>
  <c r="AV32" i="3"/>
  <c r="AV33" i="3"/>
  <c r="BR22" i="3"/>
  <c r="BR33" i="3"/>
  <c r="BQ33" i="3"/>
  <c r="BP33" i="3"/>
  <c r="BO33" i="3"/>
  <c r="BN33" i="3"/>
  <c r="BM33" i="3"/>
  <c r="BL33" i="3"/>
  <c r="BR32" i="3"/>
  <c r="BQ32" i="3"/>
  <c r="BP32" i="3"/>
  <c r="BO32" i="3"/>
  <c r="BN32" i="3"/>
  <c r="BM32" i="3"/>
  <c r="BL32" i="3"/>
  <c r="BR31" i="3"/>
  <c r="BQ31" i="3"/>
  <c r="BP31" i="3"/>
  <c r="BO31" i="3"/>
  <c r="BN31" i="3"/>
  <c r="BM31" i="3"/>
  <c r="BL31" i="3"/>
  <c r="BR30" i="3"/>
  <c r="BQ30" i="3"/>
  <c r="BP30" i="3"/>
  <c r="BO30" i="3"/>
  <c r="BN30" i="3"/>
  <c r="BM30" i="3"/>
  <c r="BL30" i="3"/>
  <c r="BR29" i="3"/>
  <c r="BQ29" i="3"/>
  <c r="BP29" i="3"/>
  <c r="BO29" i="3"/>
  <c r="BN29" i="3"/>
  <c r="BM29" i="3"/>
  <c r="BL29" i="3"/>
  <c r="BR28" i="3"/>
  <c r="BQ28" i="3"/>
  <c r="BP28" i="3"/>
  <c r="BO28" i="3"/>
  <c r="BN28" i="3"/>
  <c r="BM28" i="3"/>
  <c r="BL28" i="3"/>
  <c r="BR27" i="3"/>
  <c r="BQ27" i="3"/>
  <c r="BP27" i="3"/>
  <c r="BO27" i="3"/>
  <c r="BN27" i="3"/>
  <c r="BM27" i="3"/>
  <c r="BL27" i="3"/>
  <c r="BR26" i="3"/>
  <c r="BQ26" i="3"/>
  <c r="BP26" i="3"/>
  <c r="BO26" i="3"/>
  <c r="BN26" i="3"/>
  <c r="BM26" i="3"/>
  <c r="BL26" i="3"/>
  <c r="BR25" i="3"/>
  <c r="BQ25" i="3"/>
  <c r="BP25" i="3"/>
  <c r="BO25" i="3"/>
  <c r="BN25" i="3"/>
  <c r="BM25" i="3"/>
  <c r="BL25" i="3"/>
  <c r="BR24" i="3"/>
  <c r="BQ24" i="3"/>
  <c r="BP24" i="3"/>
  <c r="BO24" i="3"/>
  <c r="BN24" i="3"/>
  <c r="BM24" i="3"/>
  <c r="BL24" i="3"/>
  <c r="BR23" i="3"/>
  <c r="BQ23" i="3"/>
  <c r="BP23" i="3"/>
  <c r="BO23" i="3"/>
  <c r="BN23" i="3"/>
  <c r="BM23" i="3"/>
  <c r="BL23" i="3"/>
  <c r="BM12" i="3"/>
  <c r="BN12" i="3"/>
  <c r="BO12" i="3"/>
  <c r="BP12" i="3"/>
  <c r="BQ12" i="3"/>
  <c r="BQ22" i="3" s="1"/>
  <c r="BR12" i="3"/>
  <c r="BM13" i="3"/>
  <c r="BN13" i="3"/>
  <c r="BO13" i="3"/>
  <c r="BP13" i="3"/>
  <c r="BQ13" i="3"/>
  <c r="BR13" i="3"/>
  <c r="BM14" i="3"/>
  <c r="BN14" i="3"/>
  <c r="BO14" i="3"/>
  <c r="BP14" i="3"/>
  <c r="BQ14" i="3"/>
  <c r="BR14" i="3"/>
  <c r="BM15" i="3"/>
  <c r="BN15" i="3"/>
  <c r="BO15" i="3"/>
  <c r="BP15" i="3"/>
  <c r="BQ15" i="3"/>
  <c r="BR15" i="3"/>
  <c r="BM16" i="3"/>
  <c r="BN16" i="3"/>
  <c r="BO16" i="3"/>
  <c r="BP16" i="3"/>
  <c r="BQ16" i="3"/>
  <c r="BR16" i="3"/>
  <c r="BM17" i="3"/>
  <c r="BN17" i="3"/>
  <c r="BO17" i="3"/>
  <c r="BP17" i="3"/>
  <c r="BQ17" i="3"/>
  <c r="BR17" i="3"/>
  <c r="BM18" i="3"/>
  <c r="BN18" i="3"/>
  <c r="BO18" i="3"/>
  <c r="BP18" i="3"/>
  <c r="BQ18" i="3"/>
  <c r="BR18" i="3"/>
  <c r="BM19" i="3"/>
  <c r="BN19" i="3"/>
  <c r="BO19" i="3"/>
  <c r="BP19" i="3"/>
  <c r="BQ19" i="3"/>
  <c r="BR19" i="3"/>
  <c r="BM20" i="3"/>
  <c r="BN20" i="3"/>
  <c r="BO20" i="3"/>
  <c r="BP20" i="3"/>
  <c r="BQ20" i="3"/>
  <c r="BR20" i="3"/>
  <c r="BM21" i="3"/>
  <c r="BN21" i="3"/>
  <c r="BO21" i="3"/>
  <c r="BP21" i="3"/>
  <c r="BQ21" i="3"/>
  <c r="BR21" i="3"/>
  <c r="BM11" i="3"/>
  <c r="BN11" i="3"/>
  <c r="BO11" i="3"/>
  <c r="BP11" i="3"/>
  <c r="BQ11" i="3"/>
  <c r="BR11" i="3"/>
  <c r="BL12" i="3"/>
  <c r="BL13" i="3"/>
  <c r="BL14" i="3"/>
  <c r="BL15" i="3"/>
  <c r="BL16" i="3"/>
  <c r="BL17" i="3"/>
  <c r="BL18" i="3"/>
  <c r="BL19" i="3"/>
  <c r="BL20" i="3"/>
  <c r="BL21" i="3"/>
  <c r="BL11" i="3"/>
  <c r="Z3" i="3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  <c r="AN3" i="3" s="1"/>
  <c r="AO3" i="3" s="1"/>
  <c r="AP3" i="3" s="1"/>
  <c r="AQ3" i="3" s="1"/>
  <c r="AR3" i="3" s="1"/>
  <c r="AS3" i="3" s="1"/>
  <c r="AT3" i="3" s="1"/>
  <c r="AU3" i="3" s="1"/>
  <c r="AV3" i="3" s="1"/>
  <c r="AW3" i="3" s="1"/>
  <c r="AX3" i="3" s="1"/>
  <c r="AY3" i="3" s="1"/>
  <c r="AZ3" i="3" s="1"/>
  <c r="BA3" i="3" s="1"/>
  <c r="BB3" i="3" s="1"/>
  <c r="BC3" i="3" s="1"/>
  <c r="BD3" i="3" s="1"/>
  <c r="BI54" i="3"/>
  <c r="BO22" i="3" l="1"/>
  <c r="BM22" i="3"/>
  <c r="BL22" i="3"/>
  <c r="BN22" i="3"/>
  <c r="BP22" i="3"/>
  <c r="AB51" i="4"/>
  <c r="G51" i="4"/>
  <c r="Q51" i="4" s="1"/>
  <c r="AD50" i="3" l="1"/>
  <c r="W50" i="3"/>
  <c r="P50" i="3"/>
  <c r="X49" i="3"/>
  <c r="Q49" i="3"/>
  <c r="W49" i="3" s="1"/>
  <c r="K49" i="3"/>
  <c r="P49" i="3" s="1"/>
  <c r="I49" i="3"/>
  <c r="H49" i="3"/>
  <c r="G49" i="3"/>
  <c r="F49" i="3"/>
  <c r="E49" i="3"/>
  <c r="D49" i="3"/>
  <c r="J49" i="3" s="1"/>
  <c r="AD48" i="3"/>
  <c r="W48" i="3"/>
  <c r="P48" i="3"/>
  <c r="J48" i="3"/>
  <c r="AE48" i="3" s="1"/>
  <c r="AD47" i="3"/>
  <c r="W47" i="3"/>
  <c r="P47" i="3"/>
  <c r="J47" i="3"/>
  <c r="AE47" i="3" s="1"/>
  <c r="AD46" i="3"/>
  <c r="W46" i="3"/>
  <c r="P46" i="3"/>
  <c r="J46" i="3"/>
  <c r="AE46" i="3" s="1"/>
  <c r="AD45" i="3"/>
  <c r="W45" i="3"/>
  <c r="P45" i="3"/>
  <c r="J45" i="3"/>
  <c r="AE45" i="3" s="1"/>
  <c r="AD44" i="3"/>
  <c r="W44" i="3"/>
  <c r="P44" i="3"/>
  <c r="J44" i="3"/>
  <c r="AE44" i="3" s="1"/>
  <c r="AD43" i="3"/>
  <c r="W43" i="3"/>
  <c r="P43" i="3"/>
  <c r="J43" i="3"/>
  <c r="AE43" i="3" s="1"/>
  <c r="AD42" i="3"/>
  <c r="W42" i="3"/>
  <c r="P42" i="3"/>
  <c r="J42" i="3"/>
  <c r="AE42" i="3" s="1"/>
  <c r="AD41" i="3"/>
  <c r="W41" i="3"/>
  <c r="P41" i="3"/>
  <c r="J41" i="3"/>
  <c r="AE41" i="3" s="1"/>
  <c r="AD40" i="3"/>
  <c r="W40" i="3"/>
  <c r="P40" i="3"/>
  <c r="J40" i="3"/>
  <c r="AE40" i="3" s="1"/>
  <c r="AD39" i="3"/>
  <c r="W39" i="3"/>
  <c r="P39" i="3"/>
  <c r="J39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E34" i="3"/>
  <c r="AD34" i="3"/>
  <c r="AC34" i="3"/>
  <c r="AB34" i="3"/>
  <c r="AA34" i="3"/>
  <c r="Z34" i="3"/>
  <c r="Y34" i="3"/>
  <c r="X34" i="3"/>
  <c r="W34" i="3"/>
  <c r="AH26" i="3"/>
  <c r="AH34" i="3" s="1"/>
  <c r="AU25" i="3"/>
  <c r="AT25" i="3"/>
  <c r="AS25" i="3"/>
  <c r="AR25" i="3"/>
  <c r="AQ25" i="3"/>
  <c r="AP25" i="3"/>
  <c r="AO25" i="3"/>
  <c r="AN25" i="3"/>
  <c r="AM25" i="3"/>
  <c r="AL25" i="3"/>
  <c r="AK25" i="3"/>
  <c r="AJ25" i="3"/>
  <c r="AG25" i="3"/>
  <c r="AF25" i="3"/>
  <c r="AF35" i="3" s="1"/>
  <c r="X25" i="3"/>
  <c r="X35" i="3" s="1"/>
  <c r="W25" i="3"/>
  <c r="AV11" i="3"/>
  <c r="AH11" i="3"/>
  <c r="BE7" i="3"/>
  <c r="BE6" i="3"/>
  <c r="BE5" i="3"/>
  <c r="BE4" i="3"/>
  <c r="BE8" i="3" s="1"/>
  <c r="AD49" i="4"/>
  <c r="W49" i="4"/>
  <c r="P49" i="4"/>
  <c r="J49" i="4"/>
  <c r="AE49" i="4" s="1"/>
  <c r="Y48" i="4"/>
  <c r="X48" i="4"/>
  <c r="AD48" i="4" s="1"/>
  <c r="Q48" i="4"/>
  <c r="W48" i="4" s="1"/>
  <c r="K48" i="4"/>
  <c r="P48" i="4" s="1"/>
  <c r="I48" i="4"/>
  <c r="H48" i="4"/>
  <c r="G48" i="4"/>
  <c r="F48" i="4"/>
  <c r="E48" i="4"/>
  <c r="D48" i="4"/>
  <c r="J48" i="4" s="1"/>
  <c r="AE48" i="4" s="1"/>
  <c r="AD47" i="4"/>
  <c r="W47" i="4"/>
  <c r="P47" i="4"/>
  <c r="J47" i="4"/>
  <c r="AE47" i="4" s="1"/>
  <c r="AD46" i="4"/>
  <c r="W46" i="4"/>
  <c r="P46" i="4"/>
  <c r="J46" i="4"/>
  <c r="AE46" i="4" s="1"/>
  <c r="AD45" i="4"/>
  <c r="W45" i="4"/>
  <c r="P45" i="4"/>
  <c r="J45" i="4"/>
  <c r="AE45" i="4" s="1"/>
  <c r="AD44" i="4"/>
  <c r="W44" i="4"/>
  <c r="P44" i="4"/>
  <c r="J44" i="4"/>
  <c r="AE44" i="4" s="1"/>
  <c r="AD43" i="4"/>
  <c r="W43" i="4"/>
  <c r="P43" i="4"/>
  <c r="J43" i="4"/>
  <c r="AE43" i="4" s="1"/>
  <c r="AD42" i="4"/>
  <c r="W42" i="4"/>
  <c r="P42" i="4"/>
  <c r="J42" i="4"/>
  <c r="AE42" i="4" s="1"/>
  <c r="AD41" i="4"/>
  <c r="W41" i="4"/>
  <c r="P41" i="4"/>
  <c r="J41" i="4"/>
  <c r="AE41" i="4" s="1"/>
  <c r="AD40" i="4"/>
  <c r="W40" i="4"/>
  <c r="P40" i="4"/>
  <c r="J40" i="4"/>
  <c r="AE40" i="4" s="1"/>
  <c r="AD39" i="4"/>
  <c r="W39" i="4"/>
  <c r="P39" i="4"/>
  <c r="J39" i="4"/>
  <c r="AE39" i="4" s="1"/>
  <c r="AD38" i="4"/>
  <c r="W38" i="4"/>
  <c r="P38" i="4"/>
  <c r="J38" i="4"/>
  <c r="AE38" i="4" s="1"/>
  <c r="AU33" i="4"/>
  <c r="AU34" i="4" s="1"/>
  <c r="AT33" i="4"/>
  <c r="AT34" i="4" s="1"/>
  <c r="AS33" i="4"/>
  <c r="AS34" i="4" s="1"/>
  <c r="AR33" i="4"/>
  <c r="AR34" i="4" s="1"/>
  <c r="AQ33" i="4"/>
  <c r="AQ34" i="4" s="1"/>
  <c r="AP33" i="4"/>
  <c r="AP34" i="4" s="1"/>
  <c r="AO33" i="4"/>
  <c r="AO34" i="4" s="1"/>
  <c r="AN33" i="4"/>
  <c r="AN34" i="4" s="1"/>
  <c r="AM33" i="4"/>
  <c r="AM34" i="4" s="1"/>
  <c r="AL33" i="4"/>
  <c r="AL34" i="4" s="1"/>
  <c r="AK33" i="4"/>
  <c r="AJ33" i="4"/>
  <c r="AE33" i="4"/>
  <c r="AD33" i="4"/>
  <c r="AC33" i="4"/>
  <c r="AB33" i="4"/>
  <c r="AA33" i="4"/>
  <c r="Z33" i="4"/>
  <c r="Y33" i="4"/>
  <c r="X33" i="4"/>
  <c r="W33" i="4"/>
  <c r="AV32" i="4"/>
  <c r="AV31" i="4"/>
  <c r="AV30" i="4"/>
  <c r="AV29" i="4"/>
  <c r="AV28" i="4"/>
  <c r="AV27" i="4"/>
  <c r="AV26" i="4"/>
  <c r="AV25" i="4"/>
  <c r="AV33" i="4" s="1"/>
  <c r="AH25" i="4"/>
  <c r="AH33" i="4" s="1"/>
  <c r="AU24" i="4"/>
  <c r="AT24" i="4"/>
  <c r="AS24" i="4"/>
  <c r="AR24" i="4"/>
  <c r="AQ24" i="4"/>
  <c r="AP24" i="4"/>
  <c r="AO24" i="4"/>
  <c r="AN24" i="4"/>
  <c r="AM24" i="4"/>
  <c r="AL24" i="4"/>
  <c r="AK24" i="4"/>
  <c r="AJ24" i="4"/>
  <c r="AG24" i="4"/>
  <c r="AF24" i="4"/>
  <c r="AF34" i="4" s="1"/>
  <c r="X24" i="4"/>
  <c r="X34" i="4" s="1"/>
  <c r="W24" i="4"/>
  <c r="W34" i="4" s="1"/>
  <c r="AV23" i="4"/>
  <c r="AV22" i="4"/>
  <c r="AV21" i="4"/>
  <c r="AV20" i="4"/>
  <c r="AV19" i="4"/>
  <c r="AV18" i="4"/>
  <c r="AV17" i="4"/>
  <c r="AV16" i="4"/>
  <c r="AV15" i="4"/>
  <c r="AH15" i="4"/>
  <c r="AV14" i="4"/>
  <c r="AH14" i="4"/>
  <c r="AV13" i="4"/>
  <c r="AH13" i="4"/>
  <c r="AV12" i="4"/>
  <c r="AH12" i="4"/>
  <c r="AV11" i="4"/>
  <c r="AH11" i="4"/>
  <c r="AV10" i="4"/>
  <c r="AV24" i="4" s="1"/>
  <c r="AH10" i="4"/>
  <c r="AH24" i="4" s="1"/>
  <c r="BE6" i="4"/>
  <c r="BE5" i="4"/>
  <c r="BE4" i="4"/>
  <c r="BE3" i="4"/>
  <c r="BE7" i="4" s="1"/>
  <c r="AE39" i="3" l="1"/>
  <c r="AD49" i="3"/>
  <c r="AA56" i="3"/>
  <c r="P56" i="3" s="1"/>
  <c r="W35" i="3"/>
  <c r="AH25" i="3"/>
  <c r="AH35" i="3" s="1"/>
  <c r="AL35" i="3"/>
  <c r="AN35" i="3"/>
  <c r="AP35" i="3"/>
  <c r="AR35" i="3"/>
  <c r="AT35" i="3"/>
  <c r="AE49" i="3"/>
  <c r="AE50" i="3"/>
  <c r="AM35" i="3"/>
  <c r="AO35" i="3"/>
  <c r="AV35" i="3" s="1"/>
  <c r="AQ35" i="3"/>
  <c r="AS35" i="3"/>
  <c r="AU35" i="3"/>
  <c r="AH34" i="4"/>
  <c r="AV34" i="4"/>
  <c r="AK25" i="6"/>
  <c r="AL25" i="6"/>
  <c r="AM25" i="6"/>
  <c r="AN25" i="6"/>
  <c r="AO25" i="6"/>
  <c r="AP25" i="6"/>
  <c r="AQ25" i="6"/>
  <c r="AR25" i="6"/>
  <c r="AS25" i="6"/>
  <c r="AT25" i="6"/>
  <c r="AU25" i="6"/>
  <c r="AJ25" i="6"/>
  <c r="AK34" i="6"/>
  <c r="AL34" i="6"/>
  <c r="AM34" i="6"/>
  <c r="AN34" i="6"/>
  <c r="AO34" i="6"/>
  <c r="AP34" i="6"/>
  <c r="AP35" i="6" s="1"/>
  <c r="AQ34" i="6"/>
  <c r="AR34" i="6"/>
  <c r="AR35" i="6" s="1"/>
  <c r="AS34" i="6"/>
  <c r="AT34" i="6"/>
  <c r="AT35" i="6" s="1"/>
  <c r="AU34" i="6"/>
  <c r="X34" i="6"/>
  <c r="Y34" i="6"/>
  <c r="Z34" i="6"/>
  <c r="AA34" i="6"/>
  <c r="AB34" i="6"/>
  <c r="AC34" i="6"/>
  <c r="AD34" i="6"/>
  <c r="AE34" i="6"/>
  <c r="AO35" i="6"/>
  <c r="AQ35" i="6"/>
  <c r="AS35" i="6"/>
  <c r="AU35" i="6"/>
  <c r="AV27" i="6"/>
  <c r="AV28" i="6"/>
  <c r="AV29" i="6"/>
  <c r="AV30" i="6"/>
  <c r="AV31" i="6"/>
  <c r="AV32" i="6"/>
  <c r="AV33" i="6"/>
  <c r="AV17" i="6" l="1"/>
  <c r="AV18" i="6"/>
  <c r="AV19" i="6"/>
  <c r="AV20" i="6"/>
  <c r="AV21" i="6"/>
  <c r="AV22" i="6"/>
  <c r="AV23" i="6"/>
  <c r="AV24" i="6"/>
  <c r="AV26" i="6"/>
  <c r="AV34" i="6" s="1"/>
  <c r="AV16" i="6"/>
  <c r="AH16" i="6"/>
  <c r="AD50" i="6" l="1"/>
  <c r="W50" i="6"/>
  <c r="P50" i="6"/>
  <c r="J50" i="6"/>
  <c r="AE50" i="6" s="1"/>
  <c r="Y49" i="6"/>
  <c r="X49" i="6"/>
  <c r="Q49" i="6"/>
  <c r="W49" i="6" s="1"/>
  <c r="K49" i="6"/>
  <c r="P49" i="6" s="1"/>
  <c r="I49" i="6"/>
  <c r="H49" i="6"/>
  <c r="G49" i="6"/>
  <c r="F49" i="6"/>
  <c r="E49" i="6"/>
  <c r="D49" i="6"/>
  <c r="AD48" i="6"/>
  <c r="W48" i="6"/>
  <c r="P48" i="6"/>
  <c r="J48" i="6"/>
  <c r="AD47" i="6"/>
  <c r="W47" i="6"/>
  <c r="P47" i="6"/>
  <c r="J47" i="6"/>
  <c r="AD46" i="6"/>
  <c r="W46" i="6"/>
  <c r="P46" i="6"/>
  <c r="J46" i="6"/>
  <c r="AD45" i="6"/>
  <c r="W45" i="6"/>
  <c r="P45" i="6"/>
  <c r="J45" i="6"/>
  <c r="AD44" i="6"/>
  <c r="W44" i="6"/>
  <c r="P44" i="6"/>
  <c r="J44" i="6"/>
  <c r="AD43" i="6"/>
  <c r="W43" i="6"/>
  <c r="P43" i="6"/>
  <c r="J43" i="6"/>
  <c r="AD42" i="6"/>
  <c r="W42" i="6"/>
  <c r="P42" i="6"/>
  <c r="J42" i="6"/>
  <c r="AD41" i="6"/>
  <c r="W41" i="6"/>
  <c r="P41" i="6"/>
  <c r="J41" i="6"/>
  <c r="AD40" i="6"/>
  <c r="W40" i="6"/>
  <c r="P40" i="6"/>
  <c r="J40" i="6"/>
  <c r="AD39" i="6"/>
  <c r="W39" i="6"/>
  <c r="P39" i="6"/>
  <c r="J39" i="6"/>
  <c r="AJ34" i="6"/>
  <c r="W34" i="6"/>
  <c r="AH26" i="6"/>
  <c r="AH34" i="6" s="1"/>
  <c r="AG25" i="6"/>
  <c r="AF25" i="6"/>
  <c r="AF35" i="6" s="1"/>
  <c r="X25" i="6"/>
  <c r="X35" i="6" s="1"/>
  <c r="W25" i="6"/>
  <c r="AV15" i="6"/>
  <c r="AH15" i="6"/>
  <c r="AV14" i="6"/>
  <c r="AH14" i="6"/>
  <c r="AV13" i="6"/>
  <c r="AH13" i="6"/>
  <c r="AV12" i="6"/>
  <c r="AH12" i="6"/>
  <c r="AV11" i="6"/>
  <c r="AV25" i="6" s="1"/>
  <c r="AH11" i="6"/>
  <c r="AH25" i="6" s="1"/>
  <c r="BE7" i="6"/>
  <c r="BE6" i="6"/>
  <c r="BE5" i="6"/>
  <c r="BE4" i="6"/>
  <c r="AH35" i="6" l="1"/>
  <c r="AE48" i="6"/>
  <c r="AE39" i="6"/>
  <c r="AE40" i="6"/>
  <c r="AE41" i="6"/>
  <c r="AE42" i="6"/>
  <c r="AE43" i="6"/>
  <c r="AE44" i="6"/>
  <c r="AE45" i="6"/>
  <c r="AE46" i="6"/>
  <c r="AE47" i="6"/>
  <c r="AD49" i="6"/>
  <c r="AA52" i="6" s="1"/>
  <c r="W35" i="6"/>
  <c r="BE8" i="6"/>
  <c r="AV35" i="6"/>
  <c r="AL35" i="6"/>
  <c r="AN35" i="6"/>
  <c r="AM35" i="6"/>
  <c r="J49" i="6"/>
  <c r="F52" i="6" s="1"/>
  <c r="P52" i="6" l="1"/>
  <c r="AE49" i="6"/>
</calcChain>
</file>

<file path=xl/sharedStrings.xml><?xml version="1.0" encoding="utf-8"?>
<sst xmlns="http://schemas.openxmlformats.org/spreadsheetml/2006/main" count="710" uniqueCount="302">
  <si>
    <t>Teorik</t>
  </si>
  <si>
    <t>TOPLAM</t>
  </si>
  <si>
    <t>ÜNVANI ADI SOYADI</t>
  </si>
  <si>
    <t>İDARİ GÖREVİ</t>
  </si>
  <si>
    <t>KADROSUNDA BUL. BİRİM</t>
  </si>
  <si>
    <t>BÖLÜM/ ANABİLİM DALI</t>
  </si>
  <si>
    <t>HAFTALIK ZOR. DERS YÜKÜ</t>
  </si>
  <si>
    <t>GÜNLER</t>
  </si>
  <si>
    <t>I.ÖĞR.</t>
  </si>
  <si>
    <t>II.ÖĞR</t>
  </si>
  <si>
    <t>T</t>
  </si>
  <si>
    <t>D</t>
  </si>
  <si>
    <t>HAFTALIK DERS PROGRAMI (Okutulan Dersler)</t>
  </si>
  <si>
    <t>ÜCRET KARŞILIĞI OKUTULAN DERSLER</t>
  </si>
  <si>
    <t>Haft. Topl. Saat</t>
  </si>
  <si>
    <t>Ücretli Ders Saatlerinin Günlere Göre Dağılımı</t>
  </si>
  <si>
    <t>Pazartesi</t>
  </si>
  <si>
    <t>Salı</t>
  </si>
  <si>
    <t>Çarşamba</t>
  </si>
  <si>
    <t>Perşembe</t>
  </si>
  <si>
    <t>Cuma</t>
  </si>
  <si>
    <t>Cumartesi</t>
  </si>
  <si>
    <t>Pazar</t>
  </si>
  <si>
    <t>Hafta Sayısı</t>
  </si>
  <si>
    <t>Artan Hafta</t>
  </si>
  <si>
    <t>Diğerleri</t>
  </si>
  <si>
    <t>Teorik Toplamı</t>
  </si>
  <si>
    <t>Diğerleri Toplamı</t>
  </si>
  <si>
    <t>Ders Saatleri</t>
  </si>
  <si>
    <t xml:space="preserve">TOPLAM   </t>
  </si>
  <si>
    <t>ZORUNLU DERS  YÜKÜ</t>
  </si>
  <si>
    <t>Öğrenim Tanımı</t>
  </si>
  <si>
    <t>I. ÖĞRETİM</t>
  </si>
  <si>
    <t>II. ÖĞRETİM</t>
  </si>
  <si>
    <t>DERSİN VERİLDİĞİ BİRİM (Fakülte, M.Y.O., Enstitü)</t>
  </si>
  <si>
    <t>DERSİN           KODU</t>
  </si>
  <si>
    <t>DERSİN ADI</t>
  </si>
  <si>
    <t>Öğrenci Sayısı</t>
  </si>
  <si>
    <t>Uygulama</t>
  </si>
  <si>
    <t>Laboratuvar</t>
  </si>
  <si>
    <t>Yüks.Lis.Tez Yö.</t>
  </si>
  <si>
    <t>Doktora Tez Yön.</t>
  </si>
  <si>
    <t>Bit.Öd.Bit.Proj.vb.</t>
  </si>
  <si>
    <t>Ara Sınav Yükü</t>
  </si>
  <si>
    <t>I. ÖĞRETİM TOPLAMI</t>
  </si>
  <si>
    <t>G E N E L   T O P L A M</t>
  </si>
  <si>
    <t>ÜCRETLİ DERS YÜKÜNÜN HESAPLANMASI</t>
  </si>
  <si>
    <t>I.ÖĞRETİM NORMAL</t>
  </si>
  <si>
    <t>I.ÖĞRETİM ZAMLI</t>
  </si>
  <si>
    <t>Genel Topl. (1+2+3+4)</t>
  </si>
  <si>
    <t>HAFTA</t>
  </si>
  <si>
    <t>Topl.</t>
  </si>
  <si>
    <t>TOPl( 1 )</t>
  </si>
  <si>
    <t>TOPl( 2 )</t>
  </si>
  <si>
    <t>TOPl( 3 )</t>
  </si>
  <si>
    <t>TOPl( 4 )</t>
  </si>
  <si>
    <t>Ara Sınav Tarihleri</t>
  </si>
  <si>
    <t>Verilmeyen Ders Tarihleri</t>
  </si>
  <si>
    <t>Bölüm Başkanı</t>
  </si>
  <si>
    <t>ADI SOYADI</t>
  </si>
  <si>
    <t>Dekan/Y.Okul Md./Ens.Md.</t>
  </si>
  <si>
    <t>AYLIK EK DERS BİLDİRİMİ                                                                                         YIL</t>
  </si>
  <si>
    <t>AY</t>
  </si>
  <si>
    <t>2.ÖĞRETİM NORMAL</t>
  </si>
  <si>
    <t>2.ÖĞRETİM ZAMLI</t>
  </si>
  <si>
    <t>Öğretim Elemanı</t>
  </si>
  <si>
    <t>II. ÖĞRETİM TOPLAMI</t>
  </si>
  <si>
    <t xml:space="preserve"> </t>
  </si>
  <si>
    <t>Öğr.Gör. Fatih AKBAŞ</t>
  </si>
  <si>
    <t>İKİZCE MYO</t>
  </si>
  <si>
    <t>FİNANS-BANKACILIK VE SİGORTACILIK</t>
  </si>
  <si>
    <t>Prof. Dr. Güven MURAT</t>
  </si>
  <si>
    <t>Ü.İ.İ.B.F</t>
  </si>
  <si>
    <t>VERGİ HUKUKU</t>
  </si>
  <si>
    <t>PAZARLAMA İLKELERİ</t>
  </si>
  <si>
    <t>YÖNLENDİRİLMİŞ ÇALIŞMA I</t>
  </si>
  <si>
    <t>ÜNYE İİBF</t>
  </si>
  <si>
    <t>EKİM</t>
  </si>
  <si>
    <t>KASIM</t>
  </si>
  <si>
    <t>ARALIK</t>
  </si>
  <si>
    <t>EYLÜL</t>
  </si>
  <si>
    <t>Yrd.Doç.Dr.Figen TAŞKIN</t>
  </si>
  <si>
    <t>BSP101</t>
  </si>
  <si>
    <t>BSP205</t>
  </si>
  <si>
    <t>BSP207</t>
  </si>
  <si>
    <t>BSP211</t>
  </si>
  <si>
    <t>SEC113</t>
  </si>
  <si>
    <t>SEC213</t>
  </si>
  <si>
    <t>BANKACILIK HUKUKU</t>
  </si>
  <si>
    <t>FİNANSAL PİYASALAR</t>
  </si>
  <si>
    <t>BANKACILIĞA GİRİŞ VE TEMEL BANK.HİZM.</t>
  </si>
  <si>
    <t>GENEL MUHASEBE I ( KAMU YÖN 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</si>
  <si>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</si>
  <si>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</si>
  <si>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</si>
  <si>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</si>
  <si>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</si>
  <si>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</si>
  <si>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</si>
  <si>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</si>
  <si>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BANKACILIĞA GİRİŞ VE TEMEL BANKACILIK HİZMETLERİ</t>
  </si>
  <si>
    <t>BSP105</t>
  </si>
  <si>
    <t>GENEL HUKUK BİLGİSİ</t>
  </si>
  <si>
    <t>BSP107</t>
  </si>
  <si>
    <t>GENEL MUHASEBE</t>
  </si>
  <si>
    <t>BSP103</t>
  </si>
  <si>
    <t>İKTİSADA GİRİŞ I</t>
  </si>
  <si>
    <t>BSP109</t>
  </si>
  <si>
    <t>TİCARİ MATEMATİK</t>
  </si>
  <si>
    <t>TD1012</t>
  </si>
  <si>
    <t>TÜRK DİLİ I</t>
  </si>
  <si>
    <t>SEC115</t>
  </si>
  <si>
    <t>HALKLA İLİŞKİLER</t>
  </si>
  <si>
    <t>SEC117</t>
  </si>
  <si>
    <t>DAVRANIŞ BİLİMLERİ</t>
  </si>
  <si>
    <t>BSP108</t>
  </si>
  <si>
    <t>GENEL İŞLETME</t>
  </si>
  <si>
    <t>BSP106</t>
  </si>
  <si>
    <t>İKTİSADA GİRİŞ II</t>
  </si>
  <si>
    <t>YDL102</t>
  </si>
  <si>
    <t>İNGİLİZCE II</t>
  </si>
  <si>
    <t>BSP102</t>
  </si>
  <si>
    <t>SİGORTACILIĞA GİRİŞ</t>
  </si>
  <si>
    <t>TD1022</t>
  </si>
  <si>
    <t>TÜRK DİLİ II</t>
  </si>
  <si>
    <t>SEC110</t>
  </si>
  <si>
    <t>İŞ VE SOSYAL GÜVENLİK HUKUKU</t>
  </si>
  <si>
    <t>SEC112</t>
  </si>
  <si>
    <t>İNSAN KAYNAKLARI YÖNETİMİ</t>
  </si>
  <si>
    <t>SEC118</t>
  </si>
  <si>
    <t>ELEKTRONİK TİCARETE GİRİŞ</t>
  </si>
  <si>
    <t>BSP201</t>
  </si>
  <si>
    <t>BANKACILIK</t>
  </si>
  <si>
    <t>BSP203</t>
  </si>
  <si>
    <t>FİNANSAL YÖNETİM</t>
  </si>
  <si>
    <t>BSP209</t>
  </si>
  <si>
    <t>PARA BANKA VE KREDİ</t>
  </si>
  <si>
    <t>SEC221</t>
  </si>
  <si>
    <t>KIYMETLİ EVRAKLAR HUKUKU</t>
  </si>
  <si>
    <t>SEC223</t>
  </si>
  <si>
    <t>KAMU MALİYESİ</t>
  </si>
  <si>
    <t>BSP202</t>
  </si>
  <si>
    <t>FİNANSAL YATIRIM ARAÇLARI</t>
  </si>
  <si>
    <t>BSP208</t>
  </si>
  <si>
    <t>HASAR VE RİSK YÖNETİMİ</t>
  </si>
  <si>
    <t>BSP204</t>
  </si>
  <si>
    <t>MALİ TABLOLAR ANALİZİ</t>
  </si>
  <si>
    <t>BSP212</t>
  </si>
  <si>
    <t>SİGORTA HUKUKU</t>
  </si>
  <si>
    <t>BSP206</t>
  </si>
  <si>
    <t>SİGORTA PAZARLAMASI</t>
  </si>
  <si>
    <t>STAJ</t>
  </si>
  <si>
    <t>SEC214</t>
  </si>
  <si>
    <t>AB - TÜRKİYE İLİŞKİLERİ</t>
  </si>
  <si>
    <t>SEC222</t>
  </si>
  <si>
    <t>BANKA VE SİGORTA MUHASEBESİ</t>
  </si>
  <si>
    <t>SEC224</t>
  </si>
  <si>
    <t>TÜRKİYE EKONOMİSİ</t>
  </si>
  <si>
    <t>İKİZCE</t>
  </si>
  <si>
    <t>ÜNYE</t>
  </si>
  <si>
    <t>ANATOMİ</t>
  </si>
  <si>
    <t>FİZYOLOJİ</t>
  </si>
  <si>
    <t>SEÇMELİ_1_1</t>
  </si>
  <si>
    <t>TIBBİ DEONTOLOJİ VE ETİK</t>
  </si>
  <si>
    <t>YAŞLI BAKIM İLKE VE UYGULAMALARI I</t>
  </si>
  <si>
    <t>HALK SAĞLIĞI</t>
  </si>
  <si>
    <t>SEÇMELİ_1_2</t>
  </si>
  <si>
    <t>YAŞLI BAKIMI İLKE VE UYGULAMALARI II</t>
  </si>
  <si>
    <t>BESLENME İLKELERİ</t>
  </si>
  <si>
    <t>FARMAKOLOJİ</t>
  </si>
  <si>
    <t>YAŞLI BAKIM İLKE VE UYGULAMALARI III</t>
  </si>
  <si>
    <t>YAŞLILARDA KRONİK HASTALIKLAR</t>
  </si>
  <si>
    <t>YAŞLILARDA NÖROLOJİK HASTALIKLAR</t>
  </si>
  <si>
    <t>EVDE YAŞLI BAKIM HİZMETLERİ</t>
  </si>
  <si>
    <t>GERİATRİK PSİKİYATRİ</t>
  </si>
  <si>
    <t>İLK YARDIM</t>
  </si>
  <si>
    <t>YAŞLI BAKIM İLKE VE UYGULAMALARI IV</t>
  </si>
  <si>
    <t>SAĞLIK EĞİTİMİ</t>
  </si>
  <si>
    <t>OBEZİTE</t>
  </si>
  <si>
    <t>MEŞGULİYET TERAPİSİ I</t>
  </si>
  <si>
    <t>YAŞLILARDA BULAŞICI HASTALIKLAR</t>
  </si>
  <si>
    <t>GÜNLÜK YAŞAM AKTİVİTELERİ</t>
  </si>
  <si>
    <t>YAŞLIDA KORUYUCU HİZMETLER</t>
  </si>
  <si>
    <t>İŞARET DİLİ</t>
  </si>
  <si>
    <t>TOPLAM KALİTE YÖNETİMİ</t>
  </si>
  <si>
    <t>SOSYAL HİZMETLER</t>
  </si>
  <si>
    <t>SOSYAL VE FİZİKSEL REHABİLİTASYON</t>
  </si>
  <si>
    <t>AİLE HUKUKU</t>
  </si>
  <si>
    <t>TOPLUMA HİZMET UYGULAMALARI</t>
  </si>
  <si>
    <t>YBP103</t>
  </si>
  <si>
    <t>AİİT10</t>
  </si>
  <si>
    <t>YBP105</t>
  </si>
  <si>
    <t>SEÇ201</t>
  </si>
  <si>
    <t>YBP107</t>
  </si>
  <si>
    <t>YDL101</t>
  </si>
  <si>
    <t>YBP101</t>
  </si>
  <si>
    <t>YBP108</t>
  </si>
  <si>
    <t>YBP102</t>
  </si>
  <si>
    <t>YBP205</t>
  </si>
  <si>
    <t>YBP201</t>
  </si>
  <si>
    <t>YBP207</t>
  </si>
  <si>
    <t>YBP209</t>
  </si>
  <si>
    <t>YBP206</t>
  </si>
  <si>
    <t>YBP208</t>
  </si>
  <si>
    <t>YBP204</t>
  </si>
  <si>
    <t>YBP202</t>
  </si>
  <si>
    <t>SEC119</t>
  </si>
  <si>
    <t>SEC123</t>
  </si>
  <si>
    <t>SEC114</t>
  </si>
  <si>
    <t>SEC215</t>
  </si>
  <si>
    <t>SEC217</t>
  </si>
  <si>
    <t>ATATÜRK İLK.VE İNKILAP TARİHİ I</t>
  </si>
  <si>
    <t>ENGEL GRUPLARI VE ÖZEL EĞİTİM</t>
  </si>
  <si>
    <t>GELİŞİM PSİKOLOJİSİ</t>
  </si>
  <si>
    <t>TÜRK DİLİ-I</t>
  </si>
  <si>
    <t>YABANCI DİL-I</t>
  </si>
  <si>
    <t>ATATÜRK İLK.VE İNKILAP TARİHİ II</t>
  </si>
  <si>
    <t>ENGELLİ BAKIMI PLANI VE MODELLERİ</t>
  </si>
  <si>
    <t>ENGELLİLERDE ARAÇ GEREÇ GELİŞTİRME</t>
  </si>
  <si>
    <t>HASTALIK BİLGİSİ</t>
  </si>
  <si>
    <t>TÜRK DİLİ-II</t>
  </si>
  <si>
    <t>YABANCI DİL-II</t>
  </si>
  <si>
    <t>ENGELLİLERDE BAKIM VE REHABİLİTASYON UYGULAMALARI I</t>
  </si>
  <si>
    <t>ENGELLİLERDE RUH SAĞLIĞI</t>
  </si>
  <si>
    <t>SOSYAL REHABİLİTASYON</t>
  </si>
  <si>
    <t>ZİHİNSEL ENGELLİLERİN EĞİTİMİ VE REHABİLİTASYONU</t>
  </si>
  <si>
    <t>seçmeli 2_1</t>
  </si>
  <si>
    <t>AİLE VE ENGELLİ BİREY</t>
  </si>
  <si>
    <t>ENGELLİ SOSYOLOJİSİ</t>
  </si>
  <si>
    <t>TOPLUMSAL CİNSİYET EĞİTİMİ</t>
  </si>
  <si>
    <t>BEDEN EĞİTİMİ</t>
  </si>
  <si>
    <t>TEMEL SAĞLIK HİZMETLERİ</t>
  </si>
  <si>
    <t>AİLE EĞİTİMİ</t>
  </si>
  <si>
    <t>İLETİŞİM</t>
  </si>
  <si>
    <t>BAKIM GÜVENCESİ</t>
  </si>
  <si>
    <t>AİLE PLANLAMASI</t>
  </si>
  <si>
    <t>BESLENME</t>
  </si>
  <si>
    <t>PSİKOLOJİ</t>
  </si>
  <si>
    <t>TOPLUMSAL DUYARLILIK PROJESİ</t>
  </si>
  <si>
    <t>ARAŞTIRMA YÖNTEM VE TEKNİKLERİ</t>
  </si>
  <si>
    <t>ÇATIŞMA VE STRES YÖNETİMİ</t>
  </si>
  <si>
    <t>MESLEK ETİĞİ</t>
  </si>
  <si>
    <t>EBR101</t>
  </si>
  <si>
    <t>EBR105</t>
  </si>
  <si>
    <t>EBR103</t>
  </si>
  <si>
    <t>EBR107</t>
  </si>
  <si>
    <t>YD1012</t>
  </si>
  <si>
    <t>EBR102</t>
  </si>
  <si>
    <t>EBR108</t>
  </si>
  <si>
    <t>EBR106</t>
  </si>
  <si>
    <t>EBR104</t>
  </si>
  <si>
    <t>YD1022</t>
  </si>
  <si>
    <t>EBR201</t>
  </si>
  <si>
    <t>EBR209</t>
  </si>
  <si>
    <t>EBR207</t>
  </si>
  <si>
    <t>EBR205</t>
  </si>
  <si>
    <t>EBR203</t>
  </si>
  <si>
    <t>SEC121</t>
  </si>
  <si>
    <t>SEÇ109</t>
  </si>
  <si>
    <t>SEÇ111</t>
  </si>
  <si>
    <t>SEÇ113</t>
  </si>
  <si>
    <t>SEÇ115</t>
  </si>
  <si>
    <t>SEÇ117</t>
  </si>
  <si>
    <t>SEÇ119</t>
  </si>
  <si>
    <t>SEÇ110</t>
  </si>
  <si>
    <t>SEÇ112</t>
  </si>
  <si>
    <t>SEÇ116</t>
  </si>
  <si>
    <t>SEÇ203</t>
  </si>
  <si>
    <t>SEÇ205</t>
  </si>
  <si>
    <t>SEÇ207</t>
  </si>
  <si>
    <t>SEÇ209</t>
  </si>
  <si>
    <t>SEÇ211</t>
  </si>
  <si>
    <t>SEÇ213</t>
  </si>
  <si>
    <t>ATATÜRK İLKELERİ VE İNKILAP TARİHİ I</t>
  </si>
  <si>
    <t>İNGİLİZCE I</t>
  </si>
  <si>
    <t>ATATÜRK İLKELERİ VE İNKILAP TARİHİ II</t>
  </si>
  <si>
    <t>TİCARET HUKUKU</t>
  </si>
  <si>
    <t>YÖNLENDİRİLMİŞ ÇALIŞMA II</t>
  </si>
  <si>
    <t>AİİT101</t>
  </si>
  <si>
    <t>AİİT102</t>
  </si>
  <si>
    <t>BSP104</t>
  </si>
  <si>
    <t>BSP230</t>
  </si>
  <si>
    <t>BSP210</t>
  </si>
  <si>
    <t>YBP109</t>
  </si>
  <si>
    <t>YBP203</t>
  </si>
  <si>
    <t>SEC219</t>
  </si>
  <si>
    <t>SEC218</t>
  </si>
  <si>
    <t xml:space="preserve">TD101 </t>
  </si>
  <si>
    <t xml:space="preserve">TD102 </t>
  </si>
  <si>
    <t>Yrd.Doç.Dr. Alperen M.YİĞİT</t>
  </si>
  <si>
    <t>Öğr.Gör.</t>
  </si>
  <si>
    <t>Ömer ÇAKIR</t>
  </si>
  <si>
    <t>Fatih AKBAŞ</t>
  </si>
  <si>
    <t>Hüseyin KOÇAK</t>
  </si>
  <si>
    <t>Emel AKTÜRK</t>
  </si>
  <si>
    <t>Hülya SOLAK</t>
  </si>
  <si>
    <t>Çiğdem İNAN</t>
  </si>
  <si>
    <t>Tuğba KONTAŞ</t>
  </si>
  <si>
    <t>Ahmet İSLAM</t>
  </si>
  <si>
    <t>Özlem Zila KIRBAŞ</t>
  </si>
  <si>
    <t>Ayten KAYA</t>
  </si>
  <si>
    <t>Öğr.Gör.Hülya SOLAK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</si>
</sst>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d"/>
    <numFmt numFmtId="166" formatCode="#\ \ \ #\ \ \ #\ \ \ #"/>
  </numFmts>
  <fonts count="19" x14ac:knownFonts="1">
    <font>
      <sz val="10"/>
      <name val="Arial Tur"/>
      <charset val="162"/>
    </font>
    <font>
      <sz val="9"/>
      <name val="Arial Tur"/>
      <family val="2"/>
      <charset val="162"/>
    </font>
    <font>
      <sz val="11"/>
      <name val="Arial Tur"/>
      <family val="2"/>
      <charset val="162"/>
    </font>
    <font>
      <u/>
      <sz val="9"/>
      <name val="Arial Tur"/>
      <family val="2"/>
      <charset val="162"/>
    </font>
    <font>
      <b/>
      <sz val="9"/>
      <name val="Arial Tur"/>
      <family val="2"/>
      <charset val="16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12"/>
      <name val="Arial Tur"/>
      <family val="2"/>
      <charset val="162"/>
    </font>
    <font>
      <b/>
      <sz val="9"/>
      <name val="Arial Tur"/>
      <charset val="162"/>
    </font>
    <font>
      <sz val="9"/>
      <color theme="1"/>
      <name val="Arial Tur"/>
      <family val="2"/>
      <charset val="162"/>
    </font>
    <font>
      <b/>
      <sz val="9"/>
      <color rgb="FFFF0000"/>
      <name val="Arial Tur"/>
      <charset val="162"/>
    </font>
    <font>
      <sz val="9"/>
      <name val="Arial Tur"/>
      <charset val="162"/>
    </font>
    <font>
      <b/>
      <sz val="11"/>
      <color rgb="FFFF0000"/>
      <name val="Arial Tur"/>
      <charset val="162"/>
    </font>
    <font>
      <sz val="9"/>
      <color rgb="FFFF0000"/>
      <name val="Arial Tur"/>
      <charset val="162"/>
    </font>
    <font>
      <b/>
      <sz val="8"/>
      <name val="Arial Tur"/>
      <charset val="162"/>
    </font>
    <font>
      <sz val="9"/>
      <color theme="1"/>
      <name val="Calibri"/>
      <family val="2"/>
      <charset val="162"/>
      <scheme val="minor"/>
    </font>
    <font>
      <b/>
      <sz val="10"/>
      <name val="Arial Tur"/>
      <charset val="162"/>
    </font>
    <font>
      <sz val="9"/>
      <color rgb="FFFF0000"/>
      <name val="Arial Tur"/>
      <family val="2"/>
      <charset val="162"/>
    </font>
    <font>
      <sz val="8"/>
      <color rgb="FFFF0000"/>
      <name val="Arial Tur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1" fillId="2" borderId="1" xfId="0" applyFont="1" applyFill="1" applyBorder="1"/>
    <xf numFmtId="0" fontId="1" fillId="0" borderId="1" xfId="0" applyFont="1" applyFill="1" applyBorder="1"/>
    <xf numFmtId="0" fontId="8" fillId="0" borderId="1" xfId="0" applyFont="1" applyBorder="1" applyAlignment="1"/>
    <xf numFmtId="0" fontId="8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Border="1"/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Fill="1" applyBorder="1"/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3" xfId="0" applyFont="1" applyBorder="1" applyAlignme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3" xfId="0" applyFont="1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/>
    <xf numFmtId="0" fontId="1" fillId="0" borderId="0" xfId="0" applyFont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6" fillId="0" borderId="0" xfId="0" applyFont="1" applyBorder="1" applyAlignment="1"/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/>
    <xf numFmtId="0" fontId="8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6" fontId="1" fillId="0" borderId="0" xfId="0" applyNumberFormat="1" applyFont="1"/>
    <xf numFmtId="166" fontId="4" fillId="0" borderId="15" xfId="0" applyNumberFormat="1" applyFont="1" applyBorder="1" applyAlignment="1">
      <alignment wrapText="1"/>
    </xf>
    <xf numFmtId="165" fontId="1" fillId="2" borderId="1" xfId="0" applyNumberFormat="1" applyFont="1" applyFill="1" applyBorder="1" applyAlignment="1"/>
    <xf numFmtId="164" fontId="1" fillId="0" borderId="0" xfId="0" applyNumberFormat="1" applyFont="1" applyAlignment="1">
      <alignment textRotation="90"/>
    </xf>
    <xf numFmtId="0" fontId="15" fillId="0" borderId="0" xfId="0" applyFont="1" applyAlignment="1">
      <alignment horizontal="left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/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horizontal="left" vertical="center" wrapText="1"/>
    </xf>
    <xf numFmtId="49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 shrinkToFit="1"/>
    </xf>
    <xf numFmtId="0" fontId="1" fillId="0" borderId="6" xfId="0" applyFont="1" applyBorder="1" applyAlignment="1">
      <alignment horizontal="center" vertical="center" textRotation="90" shrinkToFit="1"/>
    </xf>
    <xf numFmtId="0" fontId="1" fillId="0" borderId="2" xfId="0" applyFont="1" applyBorder="1" applyAlignment="1">
      <alignment horizontal="center" vertical="top" textRotation="90" shrinkToFit="1"/>
    </xf>
    <xf numFmtId="0" fontId="1" fillId="0" borderId="6" xfId="0" applyFont="1" applyBorder="1" applyAlignment="1">
      <alignment horizontal="center" vertical="top" textRotation="90" shrinkToFit="1"/>
    </xf>
    <xf numFmtId="0" fontId="1" fillId="0" borderId="2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7" fillId="0" borderId="2" xfId="0" applyFont="1" applyBorder="1" applyAlignment="1">
      <alignment horizontal="center" vertical="top" textRotation="90" shrinkToFit="1"/>
    </xf>
    <xf numFmtId="0" fontId="7" fillId="0" borderId="6" xfId="0" applyFont="1" applyBorder="1" applyAlignment="1">
      <alignment horizontal="center" vertical="top" textRotation="90" shrinkToFi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top" textRotation="90" shrinkToFit="1"/>
    </xf>
    <xf numFmtId="0" fontId="4" fillId="0" borderId="6" xfId="0" applyFont="1" applyBorder="1" applyAlignment="1">
      <alignment horizontal="center" vertical="top" textRotation="90" shrinkToFi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6" fillId="0" borderId="14" xfId="0" applyFont="1" applyBorder="1" applyAlignment="1"/>
    <xf numFmtId="0" fontId="6" fillId="0" borderId="6" xfId="0" applyFont="1" applyBorder="1" applyAlignment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2" borderId="4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/>
    </xf>
    <xf numFmtId="0" fontId="6" fillId="0" borderId="13" xfId="0" applyFont="1" applyBorder="1"/>
    <xf numFmtId="0" fontId="6" fillId="0" borderId="8" xfId="0" applyFont="1" applyBorder="1"/>
    <xf numFmtId="0" fontId="6" fillId="0" borderId="11" xfId="0" applyFont="1" applyBorder="1"/>
    <xf numFmtId="0" fontId="6" fillId="0" borderId="15" xfId="0" applyFont="1" applyBorder="1"/>
    <xf numFmtId="0" fontId="6" fillId="0" borderId="12" xfId="0" applyFont="1" applyBorder="1"/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166" fontId="4" fillId="0" borderId="15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textRotation="90" shrinkToFit="1"/>
    </xf>
    <xf numFmtId="0" fontId="16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3" xfId="0" applyFont="1" applyBorder="1" applyAlignment="1"/>
    <xf numFmtId="0" fontId="17" fillId="0" borderId="5" xfId="0" applyFont="1" applyBorder="1" applyAlignment="1"/>
    <xf numFmtId="0" fontId="17" fillId="0" borderId="4" xfId="0" applyFont="1" applyBorder="1" applyAlignment="1"/>
    <xf numFmtId="0" fontId="17" fillId="3" borderId="3" xfId="0" applyFont="1" applyFill="1" applyBorder="1" applyAlignment="1"/>
    <xf numFmtId="0" fontId="17" fillId="3" borderId="5" xfId="0" applyFont="1" applyFill="1" applyBorder="1" applyAlignment="1"/>
    <xf numFmtId="0" fontId="17" fillId="3" borderId="4" xfId="0" applyFont="1" applyFill="1" applyBorder="1" applyAlignment="1"/>
    <xf numFmtId="0" fontId="18" fillId="3" borderId="3" xfId="0" applyFont="1" applyFill="1" applyBorder="1" applyAlignment="1">
      <alignment horizontal="left"/>
    </xf>
    <xf numFmtId="0" fontId="18" fillId="3" borderId="5" xfId="0" applyFont="1" applyFill="1" applyBorder="1" applyAlignment="1">
      <alignment horizontal="left"/>
    </xf>
    <xf numFmtId="0" fontId="18" fillId="3" borderId="4" xfId="0" applyFont="1" applyFill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2" dropStyle="combo" dx="16" fmlaLink="$BH$2" fmlaRange="$R$62:$R$73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1</xdr:row>
          <xdr:rowOff>28575</xdr:rowOff>
        </xdr:from>
        <xdr:to>
          <xdr:col>56</xdr:col>
          <xdr:colOff>161925</xdr:colOff>
          <xdr:row>1</xdr:row>
          <xdr:rowOff>228600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4"/>
  <sheetViews>
    <sheetView topLeftCell="N1" zoomScaleNormal="100" workbookViewId="0">
      <selection activeCell="Z4" sqref="Z4"/>
    </sheetView>
  </sheetViews>
  <sheetFormatPr defaultRowHeight="12" x14ac:dyDescent="0.2"/>
  <cols>
    <col min="1" max="9" width="3" style="2" customWidth="1"/>
    <col min="10" max="11" width="2.7109375" style="1" customWidth="1"/>
    <col min="12" max="12" width="2.85546875" style="1" customWidth="1"/>
    <col min="13" max="19" width="2.7109375" style="1" customWidth="1"/>
    <col min="20" max="20" width="4.42578125" style="1" customWidth="1"/>
    <col min="21" max="44" width="2.7109375" style="1" customWidth="1"/>
    <col min="45" max="45" width="3" style="1" customWidth="1"/>
    <col min="46" max="47" width="2.7109375" style="1" customWidth="1"/>
    <col min="48" max="48" width="3.140625" style="1" bestFit="1" customWidth="1"/>
    <col min="49" max="49" width="2.7109375" style="1" customWidth="1"/>
    <col min="50" max="50" width="2.5703125" style="1" customWidth="1"/>
    <col min="51" max="57" width="2.7109375" style="1" customWidth="1"/>
    <col min="58" max="58" width="5.5703125" style="1" customWidth="1"/>
    <col min="59" max="16384" width="9.140625" style="1"/>
  </cols>
  <sheetData>
    <row r="1" spans="1:63" ht="12.75" customHeight="1" x14ac:dyDescent="0.2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61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T1" s="9">
        <v>2</v>
      </c>
      <c r="AU1" s="9">
        <v>0</v>
      </c>
      <c r="AV1" s="9">
        <v>1</v>
      </c>
      <c r="AW1" s="9">
        <v>5</v>
      </c>
      <c r="AY1" s="1" t="s">
        <v>62</v>
      </c>
      <c r="AZ1" s="9"/>
      <c r="BA1" s="146" t="s">
        <v>92</v>
      </c>
      <c r="BB1" s="146"/>
      <c r="BC1" s="146"/>
      <c r="BD1" s="146"/>
      <c r="BE1" s="146"/>
    </row>
    <row r="2" spans="1:63" ht="12.75" customHeight="1" x14ac:dyDescent="0.2"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T2" s="9"/>
      <c r="AU2" s="9"/>
      <c r="AV2" s="9"/>
      <c r="AW2" s="9"/>
      <c r="AZ2" s="9"/>
      <c r="BA2" s="64"/>
      <c r="BB2" s="64"/>
      <c r="BC2" s="64"/>
      <c r="BD2" s="64"/>
      <c r="BE2" s="64"/>
    </row>
    <row r="3" spans="1:63" ht="12.75" customHeight="1" x14ac:dyDescent="0.2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8" t="s">
        <v>68</v>
      </c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07" t="s">
        <v>7</v>
      </c>
      <c r="W3" s="108"/>
      <c r="X3" s="108"/>
      <c r="Y3" s="109"/>
      <c r="Z3" s="11">
        <v>1</v>
      </c>
      <c r="AA3" s="11">
        <v>2</v>
      </c>
      <c r="AB3" s="11">
        <v>3</v>
      </c>
      <c r="AC3" s="11">
        <v>4</v>
      </c>
      <c r="AD3" s="11">
        <v>5</v>
      </c>
      <c r="AE3" s="11">
        <v>6</v>
      </c>
      <c r="AF3" s="11">
        <v>7</v>
      </c>
      <c r="AG3" s="11">
        <v>8</v>
      </c>
      <c r="AH3" s="11">
        <v>9</v>
      </c>
      <c r="AI3" s="11">
        <v>10</v>
      </c>
      <c r="AJ3" s="11">
        <v>11</v>
      </c>
      <c r="AK3" s="11">
        <v>12</v>
      </c>
      <c r="AL3" s="11">
        <v>13</v>
      </c>
      <c r="AM3" s="11">
        <v>14</v>
      </c>
      <c r="AN3" s="11">
        <v>15</v>
      </c>
      <c r="AO3" s="11">
        <v>16</v>
      </c>
      <c r="AP3" s="11">
        <v>17</v>
      </c>
      <c r="AQ3" s="12">
        <v>18</v>
      </c>
      <c r="AR3" s="11">
        <v>19</v>
      </c>
      <c r="AS3" s="11">
        <v>20</v>
      </c>
      <c r="AT3" s="11">
        <v>21</v>
      </c>
      <c r="AU3" s="11">
        <v>22</v>
      </c>
      <c r="AV3" s="11">
        <v>23</v>
      </c>
      <c r="AW3" s="11">
        <v>24</v>
      </c>
      <c r="AX3" s="10">
        <v>25</v>
      </c>
      <c r="AY3" s="11">
        <v>26</v>
      </c>
      <c r="AZ3" s="11">
        <v>27</v>
      </c>
      <c r="BA3" s="3">
        <v>28</v>
      </c>
      <c r="BB3" s="11">
        <v>29</v>
      </c>
      <c r="BC3" s="11">
        <v>30</v>
      </c>
      <c r="BD3" s="12">
        <v>31</v>
      </c>
      <c r="BE3" s="130" t="s">
        <v>1</v>
      </c>
      <c r="BF3" s="150"/>
      <c r="BK3" s="1" t="s">
        <v>92</v>
      </c>
    </row>
    <row r="4" spans="1:63" ht="12.75" customHeight="1" x14ac:dyDescent="0.2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9"/>
      <c r="V4" s="151" t="s">
        <v>8</v>
      </c>
      <c r="W4" s="152"/>
      <c r="X4" s="153"/>
      <c r="Y4" s="5" t="s">
        <v>10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57">
        <f>SUM(Z4:BD4)</f>
        <v>0</v>
      </c>
      <c r="BF4" s="158"/>
      <c r="BK4" s="1" t="s">
        <v>93</v>
      </c>
    </row>
    <row r="5" spans="1:63" ht="12.75" customHeight="1" x14ac:dyDescent="0.2">
      <c r="A5" s="147" t="s">
        <v>4</v>
      </c>
      <c r="B5" s="147"/>
      <c r="C5" s="147"/>
      <c r="D5" s="147"/>
      <c r="E5" s="147"/>
      <c r="F5" s="147"/>
      <c r="G5" s="147"/>
      <c r="H5" s="147"/>
      <c r="I5" s="147"/>
      <c r="J5" s="159" t="s">
        <v>69</v>
      </c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60"/>
      <c r="V5" s="154"/>
      <c r="W5" s="155"/>
      <c r="X5" s="156"/>
      <c r="Y5" s="5" t="s">
        <v>11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57">
        <f>SUM(Z5:BD5)</f>
        <v>0</v>
      </c>
      <c r="BF5" s="158"/>
      <c r="BK5" s="1" t="s">
        <v>94</v>
      </c>
    </row>
    <row r="6" spans="1:63" ht="12.75" customHeight="1" x14ac:dyDescent="0.2">
      <c r="A6" s="147" t="s">
        <v>5</v>
      </c>
      <c r="B6" s="147"/>
      <c r="C6" s="147"/>
      <c r="D6" s="147"/>
      <c r="E6" s="147"/>
      <c r="F6" s="147"/>
      <c r="G6" s="147"/>
      <c r="H6" s="147"/>
      <c r="I6" s="147"/>
      <c r="J6" s="159" t="s">
        <v>70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151" t="s">
        <v>9</v>
      </c>
      <c r="W6" s="152"/>
      <c r="X6" s="153"/>
      <c r="Y6" s="5" t="s">
        <v>10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57">
        <f>SUM(Z6:BD6)</f>
        <v>0</v>
      </c>
      <c r="BF6" s="158"/>
      <c r="BK6" s="1" t="s">
        <v>95</v>
      </c>
    </row>
    <row r="7" spans="1:63" ht="12.75" customHeight="1" x14ac:dyDescent="0.2">
      <c r="A7" s="147" t="s">
        <v>6</v>
      </c>
      <c r="B7" s="147"/>
      <c r="C7" s="147"/>
      <c r="D7" s="147"/>
      <c r="E7" s="147"/>
      <c r="F7" s="147"/>
      <c r="G7" s="147"/>
      <c r="H7" s="147"/>
      <c r="I7" s="147"/>
      <c r="J7" s="164">
        <v>12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5"/>
      <c r="V7" s="161"/>
      <c r="W7" s="162"/>
      <c r="X7" s="163"/>
      <c r="Y7" s="6" t="s">
        <v>11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37"/>
      <c r="BC7" s="12"/>
      <c r="BD7" s="37"/>
      <c r="BE7" s="157">
        <f>SUM(Z7:BD7)</f>
        <v>0</v>
      </c>
      <c r="BF7" s="158"/>
      <c r="BK7" s="1" t="s">
        <v>96</v>
      </c>
    </row>
    <row r="8" spans="1:63" ht="12.75" customHeight="1" x14ac:dyDescent="0.2">
      <c r="A8" s="107" t="s">
        <v>12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9"/>
      <c r="AF8" s="181" t="s">
        <v>30</v>
      </c>
      <c r="AG8" s="182"/>
      <c r="AH8" s="182"/>
      <c r="AI8" s="183"/>
      <c r="AJ8" s="107" t="s">
        <v>13</v>
      </c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9"/>
      <c r="AX8" s="179" t="s">
        <v>29</v>
      </c>
      <c r="AY8" s="180"/>
      <c r="AZ8" s="180"/>
      <c r="BA8" s="180"/>
      <c r="BB8" s="180"/>
      <c r="BC8" s="180"/>
      <c r="BD8" s="180"/>
      <c r="BE8" s="142">
        <f>SUM(BE4:BF7)</f>
        <v>0</v>
      </c>
      <c r="BF8" s="143"/>
      <c r="BK8" s="1" t="s">
        <v>97</v>
      </c>
    </row>
    <row r="9" spans="1:63" ht="37.5" customHeight="1" x14ac:dyDescent="0.2">
      <c r="A9" s="166" t="s">
        <v>31</v>
      </c>
      <c r="B9" s="181" t="s">
        <v>34</v>
      </c>
      <c r="C9" s="182"/>
      <c r="D9" s="182"/>
      <c r="E9" s="182"/>
      <c r="F9" s="183"/>
      <c r="G9" s="111" t="s">
        <v>35</v>
      </c>
      <c r="H9" s="187"/>
      <c r="I9" s="112"/>
      <c r="J9" s="189" t="s">
        <v>36</v>
      </c>
      <c r="K9" s="190"/>
      <c r="L9" s="190"/>
      <c r="M9" s="190"/>
      <c r="N9" s="190"/>
      <c r="O9" s="190"/>
      <c r="P9" s="190"/>
      <c r="Q9" s="190"/>
      <c r="R9" s="190"/>
      <c r="S9" s="190"/>
      <c r="T9" s="191"/>
      <c r="U9" s="195" t="s">
        <v>37</v>
      </c>
      <c r="V9" s="196"/>
      <c r="W9" s="166" t="s">
        <v>0</v>
      </c>
      <c r="X9" s="166" t="s">
        <v>38</v>
      </c>
      <c r="Y9" s="166" t="s">
        <v>39</v>
      </c>
      <c r="Z9" s="166" t="s">
        <v>40</v>
      </c>
      <c r="AA9" s="166" t="s">
        <v>41</v>
      </c>
      <c r="AB9" s="166" t="s">
        <v>42</v>
      </c>
      <c r="AC9" s="166" t="s">
        <v>43</v>
      </c>
      <c r="AD9" s="166"/>
      <c r="AE9" s="166"/>
      <c r="AF9" s="184"/>
      <c r="AG9" s="185"/>
      <c r="AH9" s="185"/>
      <c r="AI9" s="186"/>
      <c r="AJ9" s="168" t="s">
        <v>14</v>
      </c>
      <c r="AK9" s="169"/>
      <c r="AL9" s="170" t="s">
        <v>15</v>
      </c>
      <c r="AM9" s="171"/>
      <c r="AN9" s="171"/>
      <c r="AO9" s="171"/>
      <c r="AP9" s="171"/>
      <c r="AQ9" s="171"/>
      <c r="AR9" s="172"/>
      <c r="AS9" s="166" t="s">
        <v>23</v>
      </c>
      <c r="AT9" s="170" t="s">
        <v>24</v>
      </c>
      <c r="AU9" s="172"/>
      <c r="AV9" s="177" t="s">
        <v>26</v>
      </c>
      <c r="AW9" s="177" t="s">
        <v>27</v>
      </c>
      <c r="AX9" s="166" t="s">
        <v>28</v>
      </c>
      <c r="AY9" s="175" t="s">
        <v>7</v>
      </c>
      <c r="AZ9" s="176"/>
      <c r="BA9" s="176"/>
      <c r="BB9" s="176"/>
      <c r="BC9" s="176"/>
      <c r="BD9" s="176"/>
      <c r="BE9" s="156"/>
      <c r="BF9" s="122" t="s">
        <v>1</v>
      </c>
      <c r="BK9" s="1" t="s">
        <v>98</v>
      </c>
    </row>
    <row r="10" spans="1:63" ht="49.5" x14ac:dyDescent="0.2">
      <c r="A10" s="167" t="s">
        <v>31</v>
      </c>
      <c r="B10" s="184"/>
      <c r="C10" s="185"/>
      <c r="D10" s="185"/>
      <c r="E10" s="185"/>
      <c r="F10" s="186"/>
      <c r="G10" s="115"/>
      <c r="H10" s="188"/>
      <c r="I10" s="116"/>
      <c r="J10" s="192"/>
      <c r="K10" s="193"/>
      <c r="L10" s="193"/>
      <c r="M10" s="193"/>
      <c r="N10" s="193"/>
      <c r="O10" s="193"/>
      <c r="P10" s="193"/>
      <c r="Q10" s="193"/>
      <c r="R10" s="193"/>
      <c r="S10" s="193"/>
      <c r="T10" s="194"/>
      <c r="U10" s="197"/>
      <c r="V10" s="198"/>
      <c r="W10" s="167"/>
      <c r="X10" s="167"/>
      <c r="Y10" s="167"/>
      <c r="Z10" s="167"/>
      <c r="AA10" s="167"/>
      <c r="AB10" s="167"/>
      <c r="AC10" s="167"/>
      <c r="AD10" s="167"/>
      <c r="AE10" s="167"/>
      <c r="AF10" s="4" t="s">
        <v>0</v>
      </c>
      <c r="AG10" s="4" t="s">
        <v>25</v>
      </c>
      <c r="AH10" s="173" t="s">
        <v>1</v>
      </c>
      <c r="AI10" s="174"/>
      <c r="AJ10" s="4" t="s">
        <v>0</v>
      </c>
      <c r="AK10" s="4" t="s">
        <v>25</v>
      </c>
      <c r="AL10" s="4" t="s">
        <v>16</v>
      </c>
      <c r="AM10" s="4" t="s">
        <v>17</v>
      </c>
      <c r="AN10" s="4" t="s">
        <v>18</v>
      </c>
      <c r="AO10" s="4" t="s">
        <v>19</v>
      </c>
      <c r="AP10" s="4" t="s">
        <v>20</v>
      </c>
      <c r="AQ10" s="4" t="s">
        <v>21</v>
      </c>
      <c r="AR10" s="4" t="s">
        <v>22</v>
      </c>
      <c r="AS10" s="167"/>
      <c r="AT10" s="4" t="s">
        <v>0</v>
      </c>
      <c r="AU10" s="4" t="s">
        <v>25</v>
      </c>
      <c r="AV10" s="178"/>
      <c r="AW10" s="178"/>
      <c r="AX10" s="167"/>
      <c r="AY10" s="4" t="s">
        <v>16</v>
      </c>
      <c r="AZ10" s="4" t="s">
        <v>17</v>
      </c>
      <c r="BA10" s="4" t="s">
        <v>18</v>
      </c>
      <c r="BB10" s="4" t="s">
        <v>19</v>
      </c>
      <c r="BC10" s="4" t="s">
        <v>20</v>
      </c>
      <c r="BD10" s="4" t="s">
        <v>21</v>
      </c>
      <c r="BE10" s="4" t="s">
        <v>22</v>
      </c>
      <c r="BF10" s="93"/>
      <c r="BK10" s="1" t="s">
        <v>99</v>
      </c>
    </row>
    <row r="11" spans="1:63" ht="12.75" customHeight="1" x14ac:dyDescent="0.2">
      <c r="A11" s="92" t="s">
        <v>32</v>
      </c>
      <c r="B11" s="127" t="s">
        <v>69</v>
      </c>
      <c r="C11" s="128"/>
      <c r="D11" s="128"/>
      <c r="E11" s="128"/>
      <c r="F11" s="129"/>
      <c r="G11" s="130" t="s">
        <v>82</v>
      </c>
      <c r="H11" s="131" t="s">
        <v>82</v>
      </c>
      <c r="I11" s="132" t="s">
        <v>82</v>
      </c>
      <c r="J11" s="199" t="s">
        <v>90</v>
      </c>
      <c r="K11" s="200"/>
      <c r="L11" s="200"/>
      <c r="M11" s="200"/>
      <c r="N11" s="200"/>
      <c r="O11" s="200"/>
      <c r="P11" s="200"/>
      <c r="Q11" s="200"/>
      <c r="R11" s="200"/>
      <c r="S11" s="200"/>
      <c r="T11" s="201"/>
      <c r="U11" s="107"/>
      <c r="V11" s="109"/>
      <c r="W11" s="24">
        <v>3</v>
      </c>
      <c r="X11" s="24"/>
      <c r="Y11" s="25"/>
      <c r="Z11" s="25"/>
      <c r="AA11" s="25"/>
      <c r="AB11" s="25"/>
      <c r="AC11" s="25"/>
      <c r="AD11" s="25"/>
      <c r="AE11" s="25"/>
      <c r="AF11" s="26"/>
      <c r="AG11" s="26"/>
      <c r="AH11" s="144">
        <f t="shared" ref="AH11:AH16" si="0">SUM(AF11:AG11)</f>
        <v>0</v>
      </c>
      <c r="AI11" s="145"/>
      <c r="AJ11" s="24"/>
      <c r="AK11" s="24"/>
      <c r="AL11" s="24"/>
      <c r="AM11" s="24"/>
      <c r="AN11" s="24"/>
      <c r="AO11" s="24"/>
      <c r="AP11" s="24"/>
      <c r="AQ11" s="24"/>
      <c r="AR11" s="24"/>
      <c r="AS11" s="22"/>
      <c r="AT11" s="5"/>
      <c r="AU11" s="5"/>
      <c r="AV11" s="21">
        <f>AS11*AJ11</f>
        <v>0</v>
      </c>
      <c r="AW11" s="21"/>
      <c r="AX11" s="22">
        <v>8</v>
      </c>
      <c r="AY11" s="59"/>
      <c r="AZ11" s="59"/>
      <c r="BA11" s="59"/>
      <c r="BB11" s="59"/>
      <c r="BC11" s="59"/>
      <c r="BD11" s="59"/>
      <c r="BE11" s="59"/>
      <c r="BF11" s="5"/>
      <c r="BK11" s="1" t="s">
        <v>80</v>
      </c>
    </row>
    <row r="12" spans="1:63" ht="12.75" customHeight="1" x14ac:dyDescent="0.2">
      <c r="A12" s="122"/>
      <c r="B12" s="127" t="s">
        <v>69</v>
      </c>
      <c r="C12" s="128"/>
      <c r="D12" s="128"/>
      <c r="E12" s="128"/>
      <c r="F12" s="129"/>
      <c r="G12" s="130" t="s">
        <v>83</v>
      </c>
      <c r="H12" s="131" t="s">
        <v>83</v>
      </c>
      <c r="I12" s="132" t="s">
        <v>83</v>
      </c>
      <c r="J12" s="127" t="s">
        <v>88</v>
      </c>
      <c r="K12" s="128"/>
      <c r="L12" s="128"/>
      <c r="M12" s="128"/>
      <c r="N12" s="128"/>
      <c r="O12" s="128"/>
      <c r="P12" s="128"/>
      <c r="Q12" s="128"/>
      <c r="R12" s="128"/>
      <c r="S12" s="128"/>
      <c r="T12" s="129"/>
      <c r="U12" s="107"/>
      <c r="V12" s="109"/>
      <c r="W12" s="24">
        <v>2</v>
      </c>
      <c r="X12" s="24"/>
      <c r="Y12" s="25"/>
      <c r="Z12" s="25"/>
      <c r="AA12" s="25"/>
      <c r="AB12" s="25"/>
      <c r="AC12" s="25"/>
      <c r="AD12" s="25"/>
      <c r="AE12" s="25"/>
      <c r="AF12" s="26"/>
      <c r="AG12" s="26"/>
      <c r="AH12" s="144">
        <f t="shared" si="0"/>
        <v>0</v>
      </c>
      <c r="AI12" s="145"/>
      <c r="AJ12" s="24"/>
      <c r="AK12" s="24"/>
      <c r="AL12" s="24"/>
      <c r="AM12" s="24"/>
      <c r="AN12" s="24"/>
      <c r="AO12" s="24"/>
      <c r="AP12" s="24"/>
      <c r="AQ12" s="24"/>
      <c r="AR12" s="24"/>
      <c r="AS12" s="22"/>
      <c r="AT12" s="5"/>
      <c r="AU12" s="5"/>
      <c r="AV12" s="21">
        <f t="shared" ref="AV12:AV15" si="1">AS12*AJ12</f>
        <v>0</v>
      </c>
      <c r="AW12" s="21"/>
      <c r="AX12" s="22">
        <v>9</v>
      </c>
      <c r="AY12" s="59"/>
      <c r="AZ12" s="59"/>
      <c r="BA12" s="59"/>
      <c r="BB12" s="59"/>
      <c r="BC12" s="59"/>
      <c r="BD12" s="59"/>
      <c r="BE12" s="59"/>
      <c r="BF12" s="5"/>
      <c r="BK12" s="1" t="s">
        <v>77</v>
      </c>
    </row>
    <row r="13" spans="1:63" ht="12.75" customHeight="1" x14ac:dyDescent="0.2">
      <c r="A13" s="122"/>
      <c r="B13" s="127" t="s">
        <v>69</v>
      </c>
      <c r="C13" s="128"/>
      <c r="D13" s="128"/>
      <c r="E13" s="128"/>
      <c r="F13" s="129"/>
      <c r="G13" s="130" t="s">
        <v>84</v>
      </c>
      <c r="H13" s="131" t="s">
        <v>84</v>
      </c>
      <c r="I13" s="132" t="s">
        <v>84</v>
      </c>
      <c r="J13" s="127" t="s">
        <v>89</v>
      </c>
      <c r="K13" s="128"/>
      <c r="L13" s="128"/>
      <c r="M13" s="128"/>
      <c r="N13" s="128"/>
      <c r="O13" s="128"/>
      <c r="P13" s="128"/>
      <c r="Q13" s="128"/>
      <c r="R13" s="128"/>
      <c r="S13" s="128"/>
      <c r="T13" s="129"/>
      <c r="U13" s="34"/>
      <c r="V13" s="35"/>
      <c r="W13" s="24">
        <v>3</v>
      </c>
      <c r="X13" s="24"/>
      <c r="Y13" s="25"/>
      <c r="Z13" s="25"/>
      <c r="AA13" s="25"/>
      <c r="AB13" s="25"/>
      <c r="AC13" s="25"/>
      <c r="AD13" s="25"/>
      <c r="AE13" s="25"/>
      <c r="AF13" s="26"/>
      <c r="AG13" s="26"/>
      <c r="AH13" s="144">
        <f t="shared" si="0"/>
        <v>0</v>
      </c>
      <c r="AI13" s="145"/>
      <c r="AJ13" s="24"/>
      <c r="AK13" s="24"/>
      <c r="AL13" s="24"/>
      <c r="AM13" s="24"/>
      <c r="AN13" s="24"/>
      <c r="AO13" s="24"/>
      <c r="AP13" s="24"/>
      <c r="AQ13" s="24"/>
      <c r="AR13" s="24"/>
      <c r="AS13" s="22"/>
      <c r="AT13" s="5"/>
      <c r="AU13" s="5"/>
      <c r="AV13" s="21">
        <f t="shared" si="1"/>
        <v>0</v>
      </c>
      <c r="AW13" s="21"/>
      <c r="AX13" s="60">
        <v>10</v>
      </c>
      <c r="AY13" s="59"/>
      <c r="AZ13" s="59"/>
      <c r="BA13" s="59"/>
      <c r="BB13" s="59"/>
      <c r="BC13" s="59"/>
      <c r="BD13" s="59"/>
      <c r="BE13" s="59"/>
      <c r="BF13" s="5"/>
      <c r="BK13" s="1" t="s">
        <v>78</v>
      </c>
    </row>
    <row r="14" spans="1:63" ht="12.75" customHeight="1" x14ac:dyDescent="0.2">
      <c r="A14" s="122"/>
      <c r="B14" s="127" t="s">
        <v>69</v>
      </c>
      <c r="C14" s="128"/>
      <c r="D14" s="128"/>
      <c r="E14" s="128"/>
      <c r="F14" s="129"/>
      <c r="G14" s="130" t="s">
        <v>85</v>
      </c>
      <c r="H14" s="131" t="s">
        <v>85</v>
      </c>
      <c r="I14" s="132" t="s">
        <v>85</v>
      </c>
      <c r="J14" s="127" t="s">
        <v>75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9"/>
      <c r="U14" s="34"/>
      <c r="V14" s="35"/>
      <c r="W14" s="24">
        <v>2</v>
      </c>
      <c r="X14" s="24"/>
      <c r="Y14" s="25"/>
      <c r="Z14" s="25"/>
      <c r="AA14" s="25"/>
      <c r="AB14" s="25"/>
      <c r="AC14" s="25"/>
      <c r="AD14" s="25"/>
      <c r="AE14" s="25"/>
      <c r="AF14" s="26"/>
      <c r="AG14" s="26"/>
      <c r="AH14" s="144">
        <f t="shared" si="0"/>
        <v>0</v>
      </c>
      <c r="AI14" s="145"/>
      <c r="AJ14" s="24"/>
      <c r="AK14" s="24"/>
      <c r="AL14" s="24"/>
      <c r="AM14" s="24"/>
      <c r="AN14" s="24"/>
      <c r="AO14" s="24"/>
      <c r="AP14" s="24"/>
      <c r="AQ14" s="24"/>
      <c r="AR14" s="24"/>
      <c r="AS14" s="22"/>
      <c r="AT14" s="5"/>
      <c r="AU14" s="5"/>
      <c r="AV14" s="21">
        <f t="shared" si="1"/>
        <v>0</v>
      </c>
      <c r="AW14" s="21"/>
      <c r="AX14" s="60">
        <v>11</v>
      </c>
      <c r="AY14" s="59"/>
      <c r="AZ14" s="59"/>
      <c r="BA14" s="59"/>
      <c r="BB14" s="59"/>
      <c r="BC14" s="59"/>
      <c r="BD14" s="59"/>
      <c r="BE14" s="59"/>
      <c r="BF14" s="5"/>
      <c r="BK14" s="1" t="s">
        <v>79</v>
      </c>
    </row>
    <row r="15" spans="1:63" ht="12.75" customHeight="1" x14ac:dyDescent="0.2">
      <c r="A15" s="122"/>
      <c r="B15" s="127" t="s">
        <v>69</v>
      </c>
      <c r="C15" s="128"/>
      <c r="D15" s="128"/>
      <c r="E15" s="128"/>
      <c r="F15" s="129"/>
      <c r="G15" s="130" t="s">
        <v>86</v>
      </c>
      <c r="H15" s="131" t="s">
        <v>86</v>
      </c>
      <c r="I15" s="132" t="s">
        <v>86</v>
      </c>
      <c r="J15" s="127" t="s">
        <v>74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16"/>
      <c r="V15" s="17"/>
      <c r="W15" s="24">
        <v>2</v>
      </c>
      <c r="X15" s="24"/>
      <c r="Y15" s="25"/>
      <c r="Z15" s="25"/>
      <c r="AA15" s="25"/>
      <c r="AB15" s="25"/>
      <c r="AC15" s="25"/>
      <c r="AD15" s="25"/>
      <c r="AE15" s="25"/>
      <c r="AF15" s="26"/>
      <c r="AG15" s="26"/>
      <c r="AH15" s="144">
        <f t="shared" si="0"/>
        <v>0</v>
      </c>
      <c r="AI15" s="145"/>
      <c r="AJ15" s="24"/>
      <c r="AK15" s="24"/>
      <c r="AL15" s="24"/>
      <c r="AM15" s="24"/>
      <c r="AN15" s="24"/>
      <c r="AO15" s="24"/>
      <c r="AP15" s="24"/>
      <c r="AQ15" s="24"/>
      <c r="AR15" s="24"/>
      <c r="AS15" s="22"/>
      <c r="AT15" s="5"/>
      <c r="AU15" s="5"/>
      <c r="AV15" s="21">
        <f t="shared" si="1"/>
        <v>0</v>
      </c>
      <c r="AW15" s="21"/>
      <c r="AX15" s="60">
        <v>12</v>
      </c>
      <c r="AY15" s="59"/>
      <c r="AZ15" s="59"/>
      <c r="BA15" s="59"/>
      <c r="BB15" s="59"/>
      <c r="BC15" s="59"/>
      <c r="BD15" s="59"/>
      <c r="BE15" s="59"/>
      <c r="BF15" s="5"/>
    </row>
    <row r="16" spans="1:63" ht="12.75" customHeight="1" x14ac:dyDescent="0.2">
      <c r="A16" s="122"/>
      <c r="B16" s="127" t="s">
        <v>69</v>
      </c>
      <c r="C16" s="128"/>
      <c r="D16" s="128"/>
      <c r="E16" s="128"/>
      <c r="F16" s="129"/>
      <c r="G16" s="130" t="s">
        <v>87</v>
      </c>
      <c r="H16" s="131" t="s">
        <v>87</v>
      </c>
      <c r="I16" s="132" t="s">
        <v>87</v>
      </c>
      <c r="J16" s="139" t="s">
        <v>73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1"/>
      <c r="U16" s="16"/>
      <c r="V16" s="17"/>
      <c r="W16" s="27">
        <v>3</v>
      </c>
      <c r="X16" s="27"/>
      <c r="Y16" s="5"/>
      <c r="Z16" s="5"/>
      <c r="AA16" s="5"/>
      <c r="AB16" s="5"/>
      <c r="AC16" s="5"/>
      <c r="AD16" s="5"/>
      <c r="AE16" s="5"/>
      <c r="AF16" s="26"/>
      <c r="AG16" s="26"/>
      <c r="AH16" s="142">
        <f t="shared" si="0"/>
        <v>0</v>
      </c>
      <c r="AI16" s="143"/>
      <c r="AJ16" s="27"/>
      <c r="AK16" s="27"/>
      <c r="AL16" s="27"/>
      <c r="AM16" s="27"/>
      <c r="AN16" s="27"/>
      <c r="AO16" s="27"/>
      <c r="AP16" s="27"/>
      <c r="AQ16" s="27"/>
      <c r="AR16" s="27"/>
      <c r="AS16" s="22"/>
      <c r="AT16" s="5"/>
      <c r="AU16" s="5"/>
      <c r="AV16" s="21">
        <f>AS16*AO16</f>
        <v>0</v>
      </c>
      <c r="AW16" s="21"/>
      <c r="AX16" s="60">
        <v>13</v>
      </c>
      <c r="AY16" s="59"/>
      <c r="AZ16" s="59"/>
      <c r="BA16" s="59"/>
      <c r="BB16" s="59"/>
      <c r="BC16" s="59"/>
      <c r="BD16" s="59"/>
      <c r="BE16" s="59"/>
      <c r="BF16" s="5"/>
    </row>
    <row r="17" spans="1:58" ht="12.75" customHeight="1" x14ac:dyDescent="0.2">
      <c r="A17" s="122"/>
      <c r="B17" s="133" t="s">
        <v>76</v>
      </c>
      <c r="C17" s="134"/>
      <c r="D17" s="134"/>
      <c r="E17" s="134"/>
      <c r="F17" s="135"/>
      <c r="G17" s="133"/>
      <c r="H17" s="134"/>
      <c r="I17" s="135"/>
      <c r="J17" s="133" t="s">
        <v>91</v>
      </c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6"/>
      <c r="V17" s="17"/>
      <c r="W17" s="27">
        <v>3</v>
      </c>
      <c r="X17" s="27"/>
      <c r="Y17" s="26"/>
      <c r="Z17" s="5"/>
      <c r="AA17" s="5"/>
      <c r="AB17" s="5"/>
      <c r="AC17" s="5"/>
      <c r="AD17" s="5"/>
      <c r="AE17" s="5"/>
      <c r="AF17" s="26"/>
      <c r="AG17" s="26"/>
      <c r="AH17" s="142"/>
      <c r="AI17" s="143"/>
      <c r="AJ17" s="27"/>
      <c r="AK17" s="27"/>
      <c r="AL17" s="27"/>
      <c r="AM17" s="27"/>
      <c r="AN17" s="27"/>
      <c r="AO17" s="27"/>
      <c r="AP17" s="27"/>
      <c r="AQ17" s="27"/>
      <c r="AR17" s="27"/>
      <c r="AS17" s="22"/>
      <c r="AT17" s="5"/>
      <c r="AU17" s="5"/>
      <c r="AV17" s="21">
        <f t="shared" ref="AV17:AV35" si="2">AS17*AO17</f>
        <v>0</v>
      </c>
      <c r="AW17" s="21"/>
      <c r="AX17" s="60">
        <v>14</v>
      </c>
      <c r="AY17" s="59"/>
      <c r="AZ17" s="59"/>
      <c r="BA17" s="59"/>
      <c r="BB17" s="59"/>
      <c r="BC17" s="59"/>
      <c r="BD17" s="59"/>
      <c r="BE17" s="59"/>
      <c r="BF17" s="5"/>
    </row>
    <row r="18" spans="1:58" ht="12.75" customHeight="1" x14ac:dyDescent="0.2">
      <c r="A18" s="122"/>
      <c r="B18" s="133"/>
      <c r="C18" s="134"/>
      <c r="D18" s="134"/>
      <c r="E18" s="134"/>
      <c r="F18" s="135"/>
      <c r="G18" s="133"/>
      <c r="H18" s="134"/>
      <c r="I18" s="135"/>
      <c r="J18" s="133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U18" s="136"/>
      <c r="V18" s="138"/>
      <c r="W18" s="5"/>
      <c r="X18" s="5"/>
      <c r="Y18" s="5"/>
      <c r="Z18" s="5"/>
      <c r="AA18" s="5"/>
      <c r="AB18" s="5"/>
      <c r="AC18" s="5"/>
      <c r="AD18" s="5"/>
      <c r="AE18" s="5"/>
      <c r="AF18" s="26"/>
      <c r="AG18" s="26"/>
      <c r="AH18" s="142"/>
      <c r="AI18" s="143"/>
      <c r="AJ18" s="22"/>
      <c r="AK18" s="22"/>
      <c r="AL18" s="5"/>
      <c r="AM18" s="5"/>
      <c r="AN18" s="5"/>
      <c r="AO18" s="28"/>
      <c r="AP18" s="5"/>
      <c r="AQ18" s="5"/>
      <c r="AR18" s="5"/>
      <c r="AS18" s="5"/>
      <c r="AT18" s="5"/>
      <c r="AU18" s="5"/>
      <c r="AV18" s="21">
        <f t="shared" si="2"/>
        <v>0</v>
      </c>
      <c r="AW18" s="21"/>
      <c r="AX18" s="60">
        <v>15</v>
      </c>
      <c r="AY18" s="59"/>
      <c r="AZ18" s="59"/>
      <c r="BA18" s="59"/>
      <c r="BB18" s="59"/>
      <c r="BC18" s="59"/>
      <c r="BD18" s="59"/>
      <c r="BE18" s="59"/>
      <c r="BF18" s="5"/>
    </row>
    <row r="19" spans="1:58" ht="12.75" customHeight="1" x14ac:dyDescent="0.2">
      <c r="A19" s="122"/>
      <c r="B19" s="133"/>
      <c r="C19" s="134"/>
      <c r="D19" s="134"/>
      <c r="E19" s="134"/>
      <c r="F19" s="135"/>
      <c r="G19" s="133"/>
      <c r="H19" s="134"/>
      <c r="I19" s="135"/>
      <c r="J19" s="133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6"/>
      <c r="V19" s="138"/>
      <c r="W19" s="5"/>
      <c r="X19" s="5"/>
      <c r="Y19" s="5"/>
      <c r="Z19" s="5"/>
      <c r="AA19" s="5"/>
      <c r="AB19" s="5"/>
      <c r="AC19" s="5"/>
      <c r="AD19" s="5"/>
      <c r="AE19" s="5"/>
      <c r="AF19" s="26"/>
      <c r="AG19" s="26"/>
      <c r="AH19" s="142"/>
      <c r="AI19" s="143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21">
        <f t="shared" si="2"/>
        <v>0</v>
      </c>
      <c r="AW19" s="21"/>
      <c r="AX19" s="60">
        <v>16</v>
      </c>
      <c r="AY19" s="59"/>
      <c r="AZ19" s="59"/>
      <c r="BA19" s="59"/>
      <c r="BB19" s="59"/>
      <c r="BC19" s="59"/>
      <c r="BD19" s="59"/>
      <c r="BE19" s="59"/>
      <c r="BF19" s="5"/>
    </row>
    <row r="20" spans="1:58" ht="12.75" customHeight="1" x14ac:dyDescent="0.2">
      <c r="A20" s="122"/>
      <c r="B20" s="133"/>
      <c r="C20" s="134"/>
      <c r="D20" s="134"/>
      <c r="E20" s="134"/>
      <c r="F20" s="135"/>
      <c r="G20" s="133"/>
      <c r="H20" s="134"/>
      <c r="I20" s="135"/>
      <c r="J20" s="133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136"/>
      <c r="V20" s="138"/>
      <c r="W20" s="5"/>
      <c r="X20" s="5"/>
      <c r="Y20" s="5"/>
      <c r="Z20" s="5"/>
      <c r="AA20" s="5"/>
      <c r="AB20" s="5"/>
      <c r="AC20" s="5"/>
      <c r="AD20" s="5"/>
      <c r="AE20" s="5"/>
      <c r="AF20" s="26"/>
      <c r="AG20" s="26"/>
      <c r="AH20" s="142"/>
      <c r="AI20" s="143"/>
      <c r="AJ20" s="5"/>
      <c r="AK20" s="5"/>
      <c r="AL20" s="5"/>
      <c r="AM20" s="5"/>
      <c r="AN20" s="5"/>
      <c r="AO20" s="5"/>
      <c r="AP20" s="5"/>
      <c r="AQ20" s="5"/>
      <c r="AR20" s="5"/>
      <c r="AS20" s="15"/>
      <c r="AT20" s="5"/>
      <c r="AU20" s="5"/>
      <c r="AV20" s="21">
        <f t="shared" si="2"/>
        <v>0</v>
      </c>
      <c r="AW20" s="21"/>
      <c r="AX20" s="60">
        <v>17</v>
      </c>
      <c r="AY20" s="59"/>
      <c r="AZ20" s="59"/>
      <c r="BA20" s="59"/>
      <c r="BB20" s="59"/>
      <c r="BC20" s="59"/>
      <c r="BD20" s="59"/>
      <c r="BE20" s="59"/>
      <c r="BF20" s="5"/>
    </row>
    <row r="21" spans="1:58" ht="12.75" customHeight="1" x14ac:dyDescent="0.2">
      <c r="A21" s="122"/>
      <c r="B21" s="133"/>
      <c r="C21" s="134"/>
      <c r="D21" s="134"/>
      <c r="E21" s="134"/>
      <c r="F21" s="135"/>
      <c r="G21" s="133"/>
      <c r="H21" s="134"/>
      <c r="I21" s="135"/>
      <c r="J21" s="133"/>
      <c r="K21" s="134"/>
      <c r="L21" s="134"/>
      <c r="M21" s="134"/>
      <c r="N21" s="134"/>
      <c r="O21" s="134"/>
      <c r="P21" s="134"/>
      <c r="Q21" s="134"/>
      <c r="R21" s="134"/>
      <c r="S21" s="134"/>
      <c r="T21" s="135"/>
      <c r="U21" s="136"/>
      <c r="V21" s="138"/>
      <c r="W21" s="5"/>
      <c r="X21" s="5"/>
      <c r="Y21" s="5"/>
      <c r="Z21" s="5"/>
      <c r="AA21" s="5"/>
      <c r="AB21" s="5"/>
      <c r="AC21" s="5"/>
      <c r="AD21" s="5"/>
      <c r="AE21" s="5"/>
      <c r="AF21" s="26"/>
      <c r="AG21" s="26"/>
      <c r="AH21" s="142"/>
      <c r="AI21" s="143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21">
        <f t="shared" si="2"/>
        <v>0</v>
      </c>
      <c r="AW21" s="21"/>
      <c r="AX21" s="60">
        <v>18</v>
      </c>
      <c r="AY21" s="61"/>
      <c r="AZ21" s="61"/>
      <c r="BA21" s="61"/>
      <c r="BB21" s="61"/>
      <c r="BC21" s="61"/>
      <c r="BD21" s="61"/>
      <c r="BE21" s="22"/>
      <c r="BF21" s="5"/>
    </row>
    <row r="22" spans="1:58" ht="12.75" customHeight="1" x14ac:dyDescent="0.2">
      <c r="A22" s="122"/>
      <c r="B22" s="133"/>
      <c r="C22" s="134"/>
      <c r="D22" s="134"/>
      <c r="E22" s="134"/>
      <c r="F22" s="135"/>
      <c r="G22" s="136"/>
      <c r="H22" s="137"/>
      <c r="I22" s="138"/>
      <c r="J22" s="133"/>
      <c r="K22" s="134"/>
      <c r="L22" s="134"/>
      <c r="M22" s="134"/>
      <c r="N22" s="134"/>
      <c r="O22" s="134"/>
      <c r="P22" s="134"/>
      <c r="Q22" s="134"/>
      <c r="R22" s="134"/>
      <c r="S22" s="134"/>
      <c r="T22" s="135"/>
      <c r="U22" s="136"/>
      <c r="V22" s="138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107"/>
      <c r="AI22" s="109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21">
        <f t="shared" si="2"/>
        <v>0</v>
      </c>
      <c r="AW22" s="21"/>
      <c r="AX22" s="60"/>
      <c r="AY22" s="61"/>
      <c r="AZ22" s="61"/>
      <c r="BA22" s="61"/>
      <c r="BB22" s="61"/>
      <c r="BC22" s="61"/>
      <c r="BD22" s="61"/>
      <c r="BE22" s="61"/>
      <c r="BF22" s="5"/>
    </row>
    <row r="23" spans="1:58" ht="12.75" customHeight="1" x14ac:dyDescent="0.2">
      <c r="A23" s="122"/>
      <c r="B23" s="133"/>
      <c r="C23" s="134"/>
      <c r="D23" s="134"/>
      <c r="E23" s="134"/>
      <c r="F23" s="135"/>
      <c r="G23" s="136"/>
      <c r="H23" s="137"/>
      <c r="I23" s="138"/>
      <c r="J23" s="133"/>
      <c r="K23" s="134"/>
      <c r="L23" s="134"/>
      <c r="M23" s="134"/>
      <c r="N23" s="134"/>
      <c r="O23" s="134"/>
      <c r="P23" s="134"/>
      <c r="Q23" s="134"/>
      <c r="R23" s="134"/>
      <c r="S23" s="134"/>
      <c r="T23" s="135"/>
      <c r="U23" s="136"/>
      <c r="V23" s="138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107"/>
      <c r="AI23" s="109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21">
        <f t="shared" si="2"/>
        <v>0</v>
      </c>
      <c r="AW23" s="21"/>
      <c r="AX23" s="60">
        <v>15</v>
      </c>
      <c r="AY23" s="22"/>
      <c r="AZ23" s="22"/>
      <c r="BA23" s="61"/>
      <c r="BB23" s="61"/>
      <c r="BC23" s="61"/>
      <c r="BD23" s="61"/>
      <c r="BE23" s="22"/>
      <c r="BF23" s="5"/>
    </row>
    <row r="24" spans="1:58" ht="12.75" customHeight="1" x14ac:dyDescent="0.2">
      <c r="A24" s="122"/>
      <c r="B24" s="136"/>
      <c r="C24" s="137"/>
      <c r="D24" s="137"/>
      <c r="E24" s="137"/>
      <c r="F24" s="138"/>
      <c r="G24" s="136"/>
      <c r="H24" s="137"/>
      <c r="I24" s="138"/>
      <c r="J24" s="133"/>
      <c r="K24" s="134"/>
      <c r="L24" s="134"/>
      <c r="M24" s="134"/>
      <c r="N24" s="134"/>
      <c r="O24" s="134"/>
      <c r="P24" s="134"/>
      <c r="Q24" s="134"/>
      <c r="R24" s="134"/>
      <c r="S24" s="134"/>
      <c r="T24" s="135"/>
      <c r="U24" s="136"/>
      <c r="V24" s="138"/>
      <c r="W24" s="5"/>
      <c r="X24" s="5"/>
      <c r="Y24" s="5"/>
      <c r="Z24" s="5"/>
      <c r="AA24" s="5"/>
      <c r="AB24" s="5"/>
      <c r="AC24" s="5"/>
      <c r="AD24" s="5"/>
      <c r="AE24" s="5"/>
      <c r="AF24" s="26" t="s">
        <v>67</v>
      </c>
      <c r="AG24" s="5"/>
      <c r="AH24" s="142"/>
      <c r="AI24" s="143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21">
        <f t="shared" si="2"/>
        <v>0</v>
      </c>
      <c r="AW24" s="21"/>
      <c r="AX24" s="60">
        <v>16</v>
      </c>
      <c r="AY24" s="22"/>
      <c r="AZ24" s="22"/>
      <c r="BA24" s="61"/>
      <c r="BB24" s="61"/>
      <c r="BC24" s="61"/>
      <c r="BD24" s="61"/>
      <c r="BE24" s="22"/>
      <c r="BF24" s="5"/>
    </row>
    <row r="25" spans="1:58" ht="12.75" customHeight="1" x14ac:dyDescent="0.2">
      <c r="A25" s="93"/>
      <c r="B25" s="136" t="s">
        <v>44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8"/>
      <c r="W25" s="21">
        <f>SUM(W11:W24)</f>
        <v>18</v>
      </c>
      <c r="X25" s="21">
        <f>SUM(X11:X24)</f>
        <v>0</v>
      </c>
      <c r="Y25" s="21"/>
      <c r="Z25" s="21"/>
      <c r="AA25" s="21"/>
      <c r="AB25" s="21"/>
      <c r="AC25" s="21"/>
      <c r="AD25" s="21"/>
      <c r="AE25" s="21"/>
      <c r="AF25" s="21">
        <f>SUM(AF11:AF24)</f>
        <v>0</v>
      </c>
      <c r="AG25" s="21">
        <f>SUM(AG11:AG24)</f>
        <v>0</v>
      </c>
      <c r="AH25" s="96">
        <f>SUM(AH11:AI24)</f>
        <v>0</v>
      </c>
      <c r="AI25" s="97"/>
      <c r="AJ25" s="45">
        <f>SUM(AJ11:AJ24)</f>
        <v>0</v>
      </c>
      <c r="AK25" s="45">
        <f t="shared" ref="AK25:AU25" si="3">SUM(AK11:AK24)</f>
        <v>0</v>
      </c>
      <c r="AL25" s="45">
        <f t="shared" si="3"/>
        <v>0</v>
      </c>
      <c r="AM25" s="45">
        <f t="shared" si="3"/>
        <v>0</v>
      </c>
      <c r="AN25" s="45">
        <f t="shared" si="3"/>
        <v>0</v>
      </c>
      <c r="AO25" s="45">
        <f t="shared" si="3"/>
        <v>0</v>
      </c>
      <c r="AP25" s="45">
        <f t="shared" si="3"/>
        <v>0</v>
      </c>
      <c r="AQ25" s="45">
        <f t="shared" si="3"/>
        <v>0</v>
      </c>
      <c r="AR25" s="45">
        <f t="shared" si="3"/>
        <v>0</v>
      </c>
      <c r="AS25" s="45">
        <f t="shared" si="3"/>
        <v>0</v>
      </c>
      <c r="AT25" s="45">
        <f t="shared" si="3"/>
        <v>0</v>
      </c>
      <c r="AU25" s="45">
        <f t="shared" si="3"/>
        <v>0</v>
      </c>
      <c r="AV25" s="18">
        <f t="shared" ref="AV25" si="4">SUM(AV11:AW24)</f>
        <v>0</v>
      </c>
      <c r="AW25" s="18"/>
      <c r="AX25" s="60">
        <v>17</v>
      </c>
      <c r="AY25" s="59"/>
      <c r="AZ25" s="29"/>
      <c r="BA25" s="29"/>
      <c r="BB25" s="29"/>
      <c r="BC25" s="29"/>
      <c r="BD25" s="29"/>
      <c r="BE25" s="29"/>
      <c r="BF25" s="5"/>
    </row>
    <row r="26" spans="1:58" ht="12.75" customHeight="1" x14ac:dyDescent="0.2">
      <c r="A26" s="92" t="s">
        <v>33</v>
      </c>
      <c r="B26" s="38" t="s">
        <v>76</v>
      </c>
      <c r="C26" s="39"/>
      <c r="D26" s="39"/>
      <c r="E26" s="39"/>
      <c r="F26" s="40"/>
      <c r="G26" s="130"/>
      <c r="H26" s="131"/>
      <c r="I26" s="132"/>
      <c r="J26" s="41" t="s">
        <v>91</v>
      </c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130"/>
      <c r="V26" s="132"/>
      <c r="W26" s="27">
        <v>3</v>
      </c>
      <c r="X26" s="30"/>
      <c r="Y26" s="5"/>
      <c r="Z26" s="5"/>
      <c r="AA26" s="5"/>
      <c r="AB26" s="5"/>
      <c r="AC26" s="5"/>
      <c r="AD26" s="5"/>
      <c r="AE26" s="5"/>
      <c r="AF26" s="5"/>
      <c r="AG26" s="5"/>
      <c r="AH26" s="107">
        <f>AG26+AF26</f>
        <v>0</v>
      </c>
      <c r="AI26" s="109"/>
      <c r="AJ26" s="27"/>
      <c r="AK26" s="27"/>
      <c r="AL26" s="27"/>
      <c r="AM26" s="27"/>
      <c r="AN26" s="27"/>
      <c r="AO26" s="27"/>
      <c r="AP26" s="27"/>
      <c r="AQ26" s="5"/>
      <c r="AR26" s="5"/>
      <c r="AS26" s="5"/>
      <c r="AT26" s="5"/>
      <c r="AU26" s="5"/>
      <c r="AV26" s="21">
        <f t="shared" si="2"/>
        <v>0</v>
      </c>
      <c r="AW26" s="21"/>
      <c r="AX26" s="60">
        <v>18</v>
      </c>
      <c r="AY26" s="59"/>
      <c r="AZ26" s="22"/>
      <c r="BA26" s="61"/>
      <c r="BB26" s="61"/>
      <c r="BC26" s="61"/>
      <c r="BD26" s="22"/>
      <c r="BE26" s="22"/>
      <c r="BF26" s="5"/>
    </row>
    <row r="27" spans="1:58" ht="12.75" customHeight="1" x14ac:dyDescent="0.2">
      <c r="A27" s="122"/>
      <c r="B27" s="133"/>
      <c r="C27" s="134"/>
      <c r="D27" s="134"/>
      <c r="E27" s="134"/>
      <c r="F27" s="135"/>
      <c r="G27" s="133"/>
      <c r="H27" s="134"/>
      <c r="I27" s="135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5"/>
      <c r="U27" s="130"/>
      <c r="V27" s="132"/>
      <c r="W27" s="27"/>
      <c r="X27" s="27"/>
      <c r="Y27" s="5"/>
      <c r="Z27" s="5"/>
      <c r="AA27" s="5"/>
      <c r="AB27" s="5"/>
      <c r="AC27" s="5"/>
      <c r="AD27" s="5"/>
      <c r="AE27" s="5"/>
      <c r="AF27" s="5"/>
      <c r="AG27" s="5"/>
      <c r="AH27" s="107"/>
      <c r="AI27" s="109"/>
      <c r="AJ27" s="27"/>
      <c r="AK27" s="27"/>
      <c r="AL27" s="27"/>
      <c r="AM27" s="27"/>
      <c r="AN27" s="27"/>
      <c r="AO27" s="27"/>
      <c r="AP27" s="27"/>
      <c r="AQ27" s="5"/>
      <c r="AR27" s="5"/>
      <c r="AS27" s="5"/>
      <c r="AT27" s="5"/>
      <c r="AU27" s="5"/>
      <c r="AV27" s="21">
        <f t="shared" si="2"/>
        <v>0</v>
      </c>
      <c r="AW27" s="21"/>
      <c r="AX27" s="60">
        <v>19</v>
      </c>
      <c r="AY27" s="59"/>
      <c r="AZ27" s="22"/>
      <c r="BA27" s="61"/>
      <c r="BB27" s="61"/>
      <c r="BC27" s="61"/>
      <c r="BD27" s="22"/>
      <c r="BE27" s="22"/>
      <c r="BF27" s="5"/>
    </row>
    <row r="28" spans="1:58" ht="12.75" customHeight="1" x14ac:dyDescent="0.2">
      <c r="A28" s="122"/>
      <c r="B28" s="127"/>
      <c r="C28" s="128"/>
      <c r="D28" s="128"/>
      <c r="E28" s="128"/>
      <c r="F28" s="129"/>
      <c r="G28" s="130"/>
      <c r="H28" s="131"/>
      <c r="I28" s="132"/>
      <c r="J28" s="127"/>
      <c r="K28" s="128"/>
      <c r="L28" s="128"/>
      <c r="M28" s="128"/>
      <c r="N28" s="128"/>
      <c r="O28" s="128"/>
      <c r="P28" s="128"/>
      <c r="Q28" s="128"/>
      <c r="R28" s="128"/>
      <c r="S28" s="128"/>
      <c r="T28" s="129"/>
      <c r="U28" s="130"/>
      <c r="V28" s="132"/>
      <c r="W28" s="27"/>
      <c r="X28" s="27"/>
      <c r="Y28" s="5"/>
      <c r="Z28" s="5"/>
      <c r="AA28" s="5"/>
      <c r="AB28" s="5"/>
      <c r="AC28" s="5"/>
      <c r="AD28" s="5"/>
      <c r="AE28" s="5"/>
      <c r="AF28" s="5"/>
      <c r="AG28" s="5"/>
      <c r="AH28" s="107"/>
      <c r="AI28" s="109"/>
      <c r="AJ28" s="27"/>
      <c r="AK28" s="27"/>
      <c r="AL28" s="27"/>
      <c r="AM28" s="27"/>
      <c r="AN28" s="27"/>
      <c r="AO28" s="27"/>
      <c r="AP28" s="27"/>
      <c r="AQ28" s="5"/>
      <c r="AR28" s="5"/>
      <c r="AS28" s="5"/>
      <c r="AT28" s="5"/>
      <c r="AU28" s="5"/>
      <c r="AV28" s="21">
        <f t="shared" si="2"/>
        <v>0</v>
      </c>
      <c r="AW28" s="21"/>
      <c r="AX28" s="60">
        <v>20</v>
      </c>
      <c r="AY28" s="59"/>
      <c r="AZ28" s="59"/>
      <c r="BA28" s="59"/>
      <c r="BB28" s="59"/>
      <c r="BC28" s="59"/>
      <c r="BD28" s="59"/>
      <c r="BE28" s="59"/>
      <c r="BF28" s="5"/>
    </row>
    <row r="29" spans="1:58" ht="12.75" customHeight="1" x14ac:dyDescent="0.2">
      <c r="A29" s="122"/>
      <c r="B29" s="127"/>
      <c r="C29" s="128"/>
      <c r="D29" s="128"/>
      <c r="E29" s="128"/>
      <c r="F29" s="129"/>
      <c r="G29" s="130"/>
      <c r="H29" s="131"/>
      <c r="I29" s="132"/>
      <c r="J29" s="139"/>
      <c r="K29" s="140"/>
      <c r="L29" s="140"/>
      <c r="M29" s="140"/>
      <c r="N29" s="140"/>
      <c r="O29" s="140"/>
      <c r="P29" s="140"/>
      <c r="Q29" s="140"/>
      <c r="R29" s="140"/>
      <c r="S29" s="140"/>
      <c r="T29" s="141"/>
      <c r="U29" s="130"/>
      <c r="V29" s="132"/>
      <c r="W29" s="27"/>
      <c r="X29" s="27"/>
      <c r="Y29" s="5"/>
      <c r="Z29" s="5"/>
      <c r="AA29" s="5"/>
      <c r="AB29" s="5"/>
      <c r="AC29" s="5"/>
      <c r="AD29" s="5"/>
      <c r="AE29" s="5"/>
      <c r="AF29" s="26"/>
      <c r="AG29" s="26"/>
      <c r="AH29" s="107"/>
      <c r="AI29" s="109"/>
      <c r="AJ29" s="27"/>
      <c r="AK29" s="30"/>
      <c r="AL29" s="30"/>
      <c r="AM29" s="27"/>
      <c r="AN29" s="27"/>
      <c r="AO29" s="30"/>
      <c r="AP29" s="30"/>
      <c r="AQ29" s="26"/>
      <c r="AR29" s="26"/>
      <c r="AS29" s="5"/>
      <c r="AT29" s="5"/>
      <c r="AU29" s="26"/>
      <c r="AV29" s="21">
        <f t="shared" si="2"/>
        <v>0</v>
      </c>
      <c r="AW29" s="21"/>
      <c r="AX29" s="60">
        <v>21</v>
      </c>
      <c r="AY29" s="59"/>
      <c r="AZ29" s="59"/>
      <c r="BA29" s="59"/>
      <c r="BB29" s="59"/>
      <c r="BC29" s="59"/>
      <c r="BD29" s="59"/>
      <c r="BE29" s="59"/>
      <c r="BF29" s="5"/>
    </row>
    <row r="30" spans="1:58" ht="12.75" customHeight="1" x14ac:dyDescent="0.2">
      <c r="A30" s="122"/>
      <c r="B30" s="127"/>
      <c r="C30" s="128"/>
      <c r="D30" s="128"/>
      <c r="E30" s="128"/>
      <c r="F30" s="129"/>
      <c r="G30" s="130"/>
      <c r="H30" s="131"/>
      <c r="I30" s="132"/>
      <c r="J30" s="127"/>
      <c r="K30" s="128"/>
      <c r="L30" s="128"/>
      <c r="M30" s="128"/>
      <c r="N30" s="128"/>
      <c r="O30" s="128"/>
      <c r="P30" s="128"/>
      <c r="Q30" s="128"/>
      <c r="R30" s="128"/>
      <c r="S30" s="128"/>
      <c r="T30" s="129"/>
      <c r="U30" s="130"/>
      <c r="V30" s="132"/>
      <c r="W30" s="27"/>
      <c r="X30" s="27"/>
      <c r="Y30" s="5"/>
      <c r="Z30" s="5"/>
      <c r="AA30" s="5"/>
      <c r="AB30" s="5"/>
      <c r="AC30" s="5"/>
      <c r="AD30" s="5"/>
      <c r="AE30" s="5"/>
      <c r="AF30" s="26"/>
      <c r="AG30" s="26"/>
      <c r="AH30" s="107"/>
      <c r="AI30" s="109"/>
      <c r="AJ30" s="27"/>
      <c r="AK30" s="27"/>
      <c r="AL30" s="27"/>
      <c r="AM30" s="27"/>
      <c r="AN30" s="27"/>
      <c r="AO30" s="27"/>
      <c r="AP30" s="27"/>
      <c r="AQ30" s="5"/>
      <c r="AR30" s="5"/>
      <c r="AS30" s="5"/>
      <c r="AT30" s="5"/>
      <c r="AU30" s="5"/>
      <c r="AV30" s="21">
        <f t="shared" si="2"/>
        <v>0</v>
      </c>
      <c r="AW30" s="21"/>
      <c r="AX30" s="60">
        <v>22</v>
      </c>
      <c r="AY30" s="59"/>
      <c r="AZ30" s="59"/>
      <c r="BA30" s="59"/>
      <c r="BB30" s="59"/>
      <c r="BC30" s="59"/>
      <c r="BD30" s="59"/>
      <c r="BE30" s="59"/>
      <c r="BF30" s="5"/>
    </row>
    <row r="31" spans="1:58" ht="12.75" customHeight="1" x14ac:dyDescent="0.2">
      <c r="A31" s="122"/>
      <c r="B31" s="127"/>
      <c r="C31" s="128"/>
      <c r="D31" s="128"/>
      <c r="E31" s="128"/>
      <c r="F31" s="129"/>
      <c r="G31" s="130"/>
      <c r="H31" s="131"/>
      <c r="I31" s="13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9"/>
      <c r="U31" s="130"/>
      <c r="V31" s="132"/>
      <c r="W31" s="27"/>
      <c r="X31" s="27"/>
      <c r="Y31" s="5"/>
      <c r="Z31" s="5"/>
      <c r="AA31" s="5"/>
      <c r="AB31" s="5"/>
      <c r="AC31" s="5"/>
      <c r="AD31" s="5"/>
      <c r="AE31" s="5"/>
      <c r="AF31" s="5"/>
      <c r="AG31" s="5"/>
      <c r="AH31" s="107"/>
      <c r="AI31" s="109"/>
      <c r="AJ31" s="27"/>
      <c r="AK31" s="27"/>
      <c r="AL31" s="27"/>
      <c r="AM31" s="27"/>
      <c r="AN31" s="27"/>
      <c r="AO31" s="27"/>
      <c r="AP31" s="27"/>
      <c r="AQ31" s="5"/>
      <c r="AR31" s="5"/>
      <c r="AS31" s="5"/>
      <c r="AT31" s="5"/>
      <c r="AU31" s="5"/>
      <c r="AV31" s="21">
        <f t="shared" si="2"/>
        <v>0</v>
      </c>
      <c r="AW31" s="21"/>
      <c r="AX31" s="3"/>
      <c r="AY31" s="3"/>
      <c r="AZ31" s="27"/>
      <c r="BA31" s="27"/>
      <c r="BB31" s="27"/>
      <c r="BC31" s="27"/>
      <c r="BD31" s="27"/>
      <c r="BE31" s="27"/>
      <c r="BF31" s="5"/>
    </row>
    <row r="32" spans="1:58" ht="12.75" customHeight="1" x14ac:dyDescent="0.2">
      <c r="A32" s="122"/>
      <c r="B32" s="133"/>
      <c r="C32" s="134"/>
      <c r="D32" s="134"/>
      <c r="E32" s="134"/>
      <c r="F32" s="135"/>
      <c r="G32" s="136"/>
      <c r="H32" s="137"/>
      <c r="I32" s="138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5"/>
      <c r="U32" s="136"/>
      <c r="V32" s="13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107"/>
      <c r="AI32" s="109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21">
        <f t="shared" si="2"/>
        <v>0</v>
      </c>
      <c r="AW32" s="21"/>
      <c r="AX32" s="3"/>
      <c r="AY32" s="3"/>
      <c r="AZ32" s="27"/>
      <c r="BA32" s="27"/>
      <c r="BB32" s="27"/>
      <c r="BC32" s="27"/>
      <c r="BD32" s="27"/>
      <c r="BE32" s="27"/>
      <c r="BF32" s="5"/>
    </row>
    <row r="33" spans="1:58" ht="12.75" customHeight="1" x14ac:dyDescent="0.2">
      <c r="A33" s="122"/>
      <c r="B33" s="119"/>
      <c r="C33" s="120"/>
      <c r="D33" s="120"/>
      <c r="E33" s="120"/>
      <c r="F33" s="121"/>
      <c r="G33" s="107"/>
      <c r="H33" s="108"/>
      <c r="I33" s="109"/>
      <c r="J33" s="119"/>
      <c r="K33" s="120"/>
      <c r="L33" s="120"/>
      <c r="M33" s="120"/>
      <c r="N33" s="120"/>
      <c r="O33" s="120"/>
      <c r="P33" s="120"/>
      <c r="Q33" s="120"/>
      <c r="R33" s="120"/>
      <c r="S33" s="120"/>
      <c r="T33" s="121"/>
      <c r="U33" s="107"/>
      <c r="V33" s="109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107"/>
      <c r="AI33" s="109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21">
        <f t="shared" si="2"/>
        <v>0</v>
      </c>
      <c r="AW33" s="21"/>
      <c r="AX33" s="3"/>
      <c r="AY33" s="3"/>
      <c r="AZ33" s="27"/>
      <c r="BA33" s="27"/>
      <c r="BB33" s="27"/>
      <c r="BC33" s="27"/>
      <c r="BD33" s="27"/>
      <c r="BE33" s="27"/>
      <c r="BF33" s="5"/>
    </row>
    <row r="34" spans="1:58" ht="12.75" customHeight="1" x14ac:dyDescent="0.2">
      <c r="A34" s="93"/>
      <c r="B34" s="107" t="s">
        <v>66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9"/>
      <c r="W34" s="21">
        <f>SUM(W26:W33)</f>
        <v>3</v>
      </c>
      <c r="X34" s="21">
        <f t="shared" ref="X34:AE34" si="5">SUM(X26:X33)</f>
        <v>0</v>
      </c>
      <c r="Y34" s="21">
        <f t="shared" si="5"/>
        <v>0</v>
      </c>
      <c r="Z34" s="21">
        <f t="shared" si="5"/>
        <v>0</v>
      </c>
      <c r="AA34" s="21">
        <f t="shared" si="5"/>
        <v>0</v>
      </c>
      <c r="AB34" s="21">
        <f t="shared" si="5"/>
        <v>0</v>
      </c>
      <c r="AC34" s="21">
        <f t="shared" si="5"/>
        <v>0</v>
      </c>
      <c r="AD34" s="21">
        <f t="shared" si="5"/>
        <v>0</v>
      </c>
      <c r="AE34" s="21">
        <f t="shared" si="5"/>
        <v>0</v>
      </c>
      <c r="AF34" s="21"/>
      <c r="AG34" s="21"/>
      <c r="AH34" s="96">
        <f>SUM(AH26:AI33)</f>
        <v>0</v>
      </c>
      <c r="AI34" s="97"/>
      <c r="AJ34" s="21">
        <f t="shared" ref="AJ34:AV34" si="6">SUM(AJ26:AJ33)</f>
        <v>0</v>
      </c>
      <c r="AK34" s="21">
        <f t="shared" si="6"/>
        <v>0</v>
      </c>
      <c r="AL34" s="21">
        <f t="shared" si="6"/>
        <v>0</v>
      </c>
      <c r="AM34" s="21">
        <f t="shared" si="6"/>
        <v>0</v>
      </c>
      <c r="AN34" s="21">
        <f t="shared" si="6"/>
        <v>0</v>
      </c>
      <c r="AO34" s="21">
        <f t="shared" si="6"/>
        <v>0</v>
      </c>
      <c r="AP34" s="21">
        <f t="shared" si="6"/>
        <v>0</v>
      </c>
      <c r="AQ34" s="21">
        <f t="shared" si="6"/>
        <v>0</v>
      </c>
      <c r="AR34" s="21">
        <f t="shared" si="6"/>
        <v>0</v>
      </c>
      <c r="AS34" s="21">
        <f t="shared" si="6"/>
        <v>0</v>
      </c>
      <c r="AT34" s="21">
        <f t="shared" si="6"/>
        <v>0</v>
      </c>
      <c r="AU34" s="21">
        <f t="shared" si="6"/>
        <v>0</v>
      </c>
      <c r="AV34" s="21">
        <f t="shared" si="6"/>
        <v>0</v>
      </c>
      <c r="AW34" s="21"/>
      <c r="AX34" s="22"/>
      <c r="AY34" s="29"/>
      <c r="AZ34" s="29"/>
      <c r="BA34" s="29"/>
      <c r="BB34" s="29"/>
      <c r="BC34" s="29"/>
      <c r="BD34" s="29"/>
      <c r="BE34" s="29"/>
      <c r="BF34" s="22"/>
    </row>
    <row r="35" spans="1:58" ht="12.75" customHeight="1" x14ac:dyDescent="0.2">
      <c r="A35" s="107" t="s">
        <v>45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9"/>
      <c r="W35" s="21">
        <f>W25+W34</f>
        <v>21</v>
      </c>
      <c r="X35" s="21">
        <f>X25+X34</f>
        <v>0</v>
      </c>
      <c r="Y35" s="21"/>
      <c r="Z35" s="21"/>
      <c r="AA35" s="21"/>
      <c r="AB35" s="21"/>
      <c r="AC35" s="21"/>
      <c r="AD35" s="21"/>
      <c r="AE35" s="21"/>
      <c r="AF35" s="21">
        <f>AF25+AF34</f>
        <v>0</v>
      </c>
      <c r="AG35" s="21"/>
      <c r="AH35" s="96">
        <f>AH34+AH25</f>
        <v>0</v>
      </c>
      <c r="AI35" s="97"/>
      <c r="AJ35" s="31"/>
      <c r="AK35" s="21"/>
      <c r="AL35" s="21">
        <f>SUM(AL34,AL25)</f>
        <v>0</v>
      </c>
      <c r="AM35" s="21">
        <f>SUM(AM34,AM25)</f>
        <v>0</v>
      </c>
      <c r="AN35" s="21">
        <f>SUM(AN34,AN25)</f>
        <v>0</v>
      </c>
      <c r="AO35" s="21">
        <f t="shared" ref="AO35:AU35" si="7">SUM(AO34,AO25)</f>
        <v>0</v>
      </c>
      <c r="AP35" s="21">
        <f t="shared" si="7"/>
        <v>0</v>
      </c>
      <c r="AQ35" s="21">
        <f t="shared" si="7"/>
        <v>0</v>
      </c>
      <c r="AR35" s="21">
        <f t="shared" si="7"/>
        <v>0</v>
      </c>
      <c r="AS35" s="21">
        <f t="shared" si="7"/>
        <v>0</v>
      </c>
      <c r="AT35" s="21">
        <f t="shared" si="7"/>
        <v>0</v>
      </c>
      <c r="AU35" s="21">
        <f t="shared" si="7"/>
        <v>0</v>
      </c>
      <c r="AV35" s="21">
        <f t="shared" si="2"/>
        <v>0</v>
      </c>
      <c r="AW35" s="21"/>
      <c r="AX35" s="22"/>
      <c r="AY35" s="29"/>
      <c r="AZ35" s="29"/>
      <c r="BA35" s="29"/>
      <c r="BB35" s="29"/>
      <c r="BC35" s="29"/>
      <c r="BD35" s="29"/>
      <c r="BE35" s="29"/>
      <c r="BF35" s="22"/>
    </row>
    <row r="36" spans="1:58" ht="12.75" customHeight="1" x14ac:dyDescent="0.2">
      <c r="A36" s="92" t="s">
        <v>46</v>
      </c>
      <c r="B36" s="107" t="s">
        <v>47</v>
      </c>
      <c r="C36" s="108"/>
      <c r="D36" s="108"/>
      <c r="E36" s="108"/>
      <c r="F36" s="108"/>
      <c r="G36" s="108"/>
      <c r="H36" s="108"/>
      <c r="I36" s="108"/>
      <c r="J36" s="109"/>
      <c r="K36" s="107" t="s">
        <v>48</v>
      </c>
      <c r="L36" s="108"/>
      <c r="M36" s="108"/>
      <c r="N36" s="108"/>
      <c r="O36" s="108"/>
      <c r="P36" s="109"/>
      <c r="Q36" s="107" t="s">
        <v>63</v>
      </c>
      <c r="R36" s="125"/>
      <c r="S36" s="125"/>
      <c r="T36" s="125"/>
      <c r="U36" s="125"/>
      <c r="V36" s="125"/>
      <c r="W36" s="126"/>
      <c r="X36" s="107" t="s">
        <v>64</v>
      </c>
      <c r="Y36" s="108"/>
      <c r="Z36" s="108"/>
      <c r="AA36" s="108"/>
      <c r="AB36" s="108"/>
      <c r="AC36" s="108"/>
      <c r="AD36" s="109"/>
      <c r="AE36" s="111" t="s">
        <v>49</v>
      </c>
      <c r="AF36" s="112"/>
      <c r="AU36" s="98"/>
      <c r="AV36" s="98"/>
    </row>
    <row r="37" spans="1:58" ht="21" customHeight="1" x14ac:dyDescent="0.2">
      <c r="A37" s="123"/>
      <c r="B37" s="92" t="s">
        <v>50</v>
      </c>
      <c r="C37" s="99"/>
      <c r="D37" s="99"/>
      <c r="E37" s="101"/>
      <c r="F37" s="101"/>
      <c r="G37" s="103"/>
      <c r="H37" s="103"/>
      <c r="I37" s="103"/>
      <c r="J37" s="92" t="s">
        <v>52</v>
      </c>
      <c r="K37" s="117"/>
      <c r="L37" s="103"/>
      <c r="M37" s="103"/>
      <c r="N37" s="103"/>
      <c r="O37" s="103"/>
      <c r="P37" s="92" t="s">
        <v>53</v>
      </c>
      <c r="Q37" s="101"/>
      <c r="R37" s="103"/>
      <c r="S37" s="103"/>
      <c r="T37" s="103"/>
      <c r="U37" s="103"/>
      <c r="V37" s="103"/>
      <c r="W37" s="92" t="s">
        <v>54</v>
      </c>
      <c r="X37" s="99" t="s">
        <v>72</v>
      </c>
      <c r="Y37" s="105"/>
      <c r="Z37" s="103"/>
      <c r="AA37" s="103"/>
      <c r="AB37" s="103"/>
      <c r="AC37" s="103"/>
      <c r="AD37" s="92" t="s">
        <v>55</v>
      </c>
      <c r="AE37" s="113"/>
      <c r="AF37" s="114"/>
      <c r="AH37" s="91" t="s">
        <v>56</v>
      </c>
      <c r="AI37" s="91"/>
      <c r="AJ37" s="91"/>
      <c r="AK37" s="91"/>
      <c r="AL37" s="91"/>
      <c r="AM37" s="91"/>
      <c r="AN37" s="91"/>
      <c r="AO37" s="91"/>
    </row>
    <row r="38" spans="1:58" ht="21" customHeight="1" x14ac:dyDescent="0.2">
      <c r="A38" s="123"/>
      <c r="B38" s="93"/>
      <c r="C38" s="100"/>
      <c r="D38" s="100"/>
      <c r="E38" s="102"/>
      <c r="F38" s="102"/>
      <c r="G38" s="104"/>
      <c r="H38" s="104"/>
      <c r="I38" s="104"/>
      <c r="J38" s="93"/>
      <c r="K38" s="118"/>
      <c r="L38" s="104"/>
      <c r="M38" s="104"/>
      <c r="N38" s="104"/>
      <c r="O38" s="104"/>
      <c r="P38" s="93"/>
      <c r="Q38" s="102"/>
      <c r="R38" s="104"/>
      <c r="S38" s="104"/>
      <c r="T38" s="104"/>
      <c r="U38" s="104"/>
      <c r="V38" s="104"/>
      <c r="W38" s="93"/>
      <c r="X38" s="100"/>
      <c r="Y38" s="106"/>
      <c r="Z38" s="104"/>
      <c r="AA38" s="104"/>
      <c r="AB38" s="104"/>
      <c r="AC38" s="104"/>
      <c r="AD38" s="93"/>
      <c r="AE38" s="115"/>
      <c r="AF38" s="116"/>
      <c r="AH38" s="91" t="s">
        <v>57</v>
      </c>
      <c r="AI38" s="91"/>
      <c r="AJ38" s="91"/>
      <c r="AK38" s="91"/>
      <c r="AL38" s="91"/>
      <c r="AM38" s="91"/>
      <c r="AN38" s="91"/>
      <c r="AO38" s="91"/>
    </row>
    <row r="39" spans="1:58" ht="12.75" customHeight="1" x14ac:dyDescent="0.2">
      <c r="A39" s="123"/>
      <c r="B39" s="94">
        <v>1</v>
      </c>
      <c r="C39" s="7" t="s">
        <v>10</v>
      </c>
      <c r="D39" s="7"/>
      <c r="E39" s="7"/>
      <c r="F39" s="7"/>
      <c r="G39" s="7"/>
      <c r="H39" s="7"/>
      <c r="I39" s="7"/>
      <c r="J39" s="18">
        <f>SUM(D39:F39)</f>
        <v>0</v>
      </c>
      <c r="K39" s="3"/>
      <c r="L39" s="3"/>
      <c r="M39" s="3"/>
      <c r="N39" s="3"/>
      <c r="O39" s="3"/>
      <c r="P39" s="19">
        <f>SUM(K39:O39)</f>
        <v>0</v>
      </c>
      <c r="Q39" s="3"/>
      <c r="R39" s="3"/>
      <c r="S39" s="3"/>
      <c r="T39" s="3"/>
      <c r="U39" s="3"/>
      <c r="V39" s="3"/>
      <c r="W39" s="19">
        <f>SUM(Q39:V39)</f>
        <v>0</v>
      </c>
      <c r="X39" s="7"/>
      <c r="Y39" s="3"/>
      <c r="Z39" s="3"/>
      <c r="AA39" s="3"/>
      <c r="AB39" s="3"/>
      <c r="AC39" s="3"/>
      <c r="AD39" s="19">
        <f>SUM(X39:AC39)</f>
        <v>0</v>
      </c>
      <c r="AE39" s="96">
        <f t="shared" ref="AE39:AE50" si="8">SUM(J39+P39+W39+AD39)</f>
        <v>0</v>
      </c>
      <c r="AF39" s="97"/>
    </row>
    <row r="40" spans="1:58" ht="12.75" customHeight="1" x14ac:dyDescent="0.2">
      <c r="A40" s="123"/>
      <c r="B40" s="95"/>
      <c r="C40" s="7" t="s">
        <v>11</v>
      </c>
      <c r="D40" s="7"/>
      <c r="E40" s="7"/>
      <c r="F40" s="7"/>
      <c r="G40" s="7"/>
      <c r="H40" s="7"/>
      <c r="I40" s="7"/>
      <c r="J40" s="18">
        <f t="shared" ref="J40:J50" si="9">SUM(D40:F40)</f>
        <v>0</v>
      </c>
      <c r="K40" s="3"/>
      <c r="L40" s="3"/>
      <c r="M40" s="3"/>
      <c r="N40" s="3"/>
      <c r="O40" s="3"/>
      <c r="P40" s="19">
        <f t="shared" ref="P40:P50" si="10">SUM(K40:O40)</f>
        <v>0</v>
      </c>
      <c r="Q40" s="3"/>
      <c r="R40" s="3"/>
      <c r="S40" s="3"/>
      <c r="T40" s="3"/>
      <c r="U40" s="3"/>
      <c r="V40" s="3"/>
      <c r="W40" s="19">
        <f t="shared" ref="W40:W50" si="11">SUM(Q40:V40)</f>
        <v>0</v>
      </c>
      <c r="X40" s="7"/>
      <c r="Y40" s="3"/>
      <c r="Z40" s="3"/>
      <c r="AA40" s="3"/>
      <c r="AB40" s="3"/>
      <c r="AC40" s="3"/>
      <c r="AD40" s="19">
        <f t="shared" ref="AD40:AD50" si="12">SUM(X40:AC40)</f>
        <v>0</v>
      </c>
      <c r="AE40" s="96">
        <f t="shared" si="8"/>
        <v>0</v>
      </c>
      <c r="AF40" s="97"/>
      <c r="AH40" s="110" t="s">
        <v>65</v>
      </c>
      <c r="AI40" s="110"/>
      <c r="AJ40" s="110"/>
      <c r="AK40" s="110"/>
      <c r="AL40" s="110"/>
      <c r="AM40" s="110"/>
      <c r="AN40" s="110"/>
      <c r="AO40" s="110"/>
    </row>
    <row r="41" spans="1:58" ht="12.75" customHeight="1" x14ac:dyDescent="0.2">
      <c r="A41" s="123"/>
      <c r="B41" s="94">
        <v>2</v>
      </c>
      <c r="C41" s="7" t="s">
        <v>10</v>
      </c>
      <c r="D41" s="7"/>
      <c r="E41" s="7"/>
      <c r="F41" s="7"/>
      <c r="G41" s="7"/>
      <c r="H41" s="7"/>
      <c r="I41" s="7"/>
      <c r="J41" s="18">
        <f t="shared" si="9"/>
        <v>0</v>
      </c>
      <c r="K41" s="3"/>
      <c r="L41" s="3"/>
      <c r="M41" s="3"/>
      <c r="N41" s="3"/>
      <c r="O41" s="3"/>
      <c r="P41" s="19">
        <f t="shared" si="10"/>
        <v>0</v>
      </c>
      <c r="Q41" s="3"/>
      <c r="R41" s="3"/>
      <c r="S41" s="3"/>
      <c r="T41" s="3"/>
      <c r="U41" s="3"/>
      <c r="V41" s="3"/>
      <c r="W41" s="19">
        <f t="shared" si="11"/>
        <v>0</v>
      </c>
      <c r="X41" s="7"/>
      <c r="Y41" s="3"/>
      <c r="Z41" s="3"/>
      <c r="AA41" s="3"/>
      <c r="AB41" s="3"/>
      <c r="AC41" s="3"/>
      <c r="AD41" s="19">
        <f t="shared" si="12"/>
        <v>0</v>
      </c>
      <c r="AE41" s="96">
        <f t="shared" si="8"/>
        <v>0</v>
      </c>
      <c r="AF41" s="97"/>
      <c r="AH41" s="202" t="s">
        <v>68</v>
      </c>
      <c r="AI41" s="202"/>
      <c r="AJ41" s="202"/>
      <c r="AK41" s="202"/>
      <c r="AL41" s="202"/>
      <c r="AM41" s="202"/>
      <c r="AN41" s="202"/>
      <c r="AO41" s="202"/>
      <c r="AP41" s="58"/>
      <c r="AQ41" s="58"/>
      <c r="AR41" s="58"/>
    </row>
    <row r="42" spans="1:58" ht="12.75" customHeight="1" x14ac:dyDescent="0.2">
      <c r="A42" s="123"/>
      <c r="B42" s="95"/>
      <c r="C42" s="7" t="s">
        <v>11</v>
      </c>
      <c r="D42" s="7"/>
      <c r="E42" s="7"/>
      <c r="F42" s="7"/>
      <c r="G42" s="7"/>
      <c r="H42" s="7"/>
      <c r="I42" s="7"/>
      <c r="J42" s="18">
        <f t="shared" si="9"/>
        <v>0</v>
      </c>
      <c r="K42" s="3"/>
      <c r="L42" s="3"/>
      <c r="M42" s="3"/>
      <c r="N42" s="3"/>
      <c r="O42" s="3"/>
      <c r="P42" s="19">
        <f t="shared" si="10"/>
        <v>0</v>
      </c>
      <c r="Q42" s="3"/>
      <c r="R42" s="3"/>
      <c r="S42" s="3"/>
      <c r="T42" s="3"/>
      <c r="U42" s="3"/>
      <c r="V42" s="3"/>
      <c r="W42" s="19">
        <f t="shared" si="11"/>
        <v>0</v>
      </c>
      <c r="X42" s="7"/>
      <c r="Y42" s="3"/>
      <c r="Z42" s="3"/>
      <c r="AA42" s="3"/>
      <c r="AB42" s="3"/>
      <c r="AC42" s="3"/>
      <c r="AD42" s="19">
        <f t="shared" si="12"/>
        <v>0</v>
      </c>
      <c r="AE42" s="96">
        <f t="shared" si="8"/>
        <v>0</v>
      </c>
      <c r="AF42" s="97"/>
      <c r="AH42" s="87"/>
      <c r="AI42" s="87"/>
      <c r="AJ42" s="87"/>
      <c r="AK42" s="87"/>
      <c r="AL42" s="87"/>
      <c r="AM42" s="87"/>
      <c r="AN42" s="87"/>
      <c r="AO42" s="87"/>
    </row>
    <row r="43" spans="1:58" ht="12.75" customHeight="1" x14ac:dyDescent="0.2">
      <c r="A43" s="123"/>
      <c r="B43" s="94">
        <v>3</v>
      </c>
      <c r="C43" s="7" t="s">
        <v>10</v>
      </c>
      <c r="D43" s="7"/>
      <c r="E43" s="7"/>
      <c r="F43" s="7"/>
      <c r="G43" s="7"/>
      <c r="H43" s="7"/>
      <c r="I43" s="7"/>
      <c r="J43" s="18">
        <f t="shared" si="9"/>
        <v>0</v>
      </c>
      <c r="K43" s="3"/>
      <c r="L43" s="3"/>
      <c r="M43" s="3"/>
      <c r="N43" s="3"/>
      <c r="O43" s="3"/>
      <c r="P43" s="19">
        <f t="shared" si="10"/>
        <v>0</v>
      </c>
      <c r="Q43" s="3"/>
      <c r="R43" s="3"/>
      <c r="S43" s="3"/>
      <c r="T43" s="3"/>
      <c r="U43" s="3"/>
      <c r="V43" s="3"/>
      <c r="W43" s="19">
        <f t="shared" si="11"/>
        <v>0</v>
      </c>
      <c r="X43" s="7"/>
      <c r="Y43" s="3"/>
      <c r="Z43" s="3"/>
      <c r="AA43" s="3"/>
      <c r="AB43" s="3"/>
      <c r="AC43" s="3"/>
      <c r="AD43" s="19">
        <f t="shared" si="12"/>
        <v>0</v>
      </c>
      <c r="AE43" s="96">
        <f>SUM(J43+P43+W43+AD43)</f>
        <v>0</v>
      </c>
      <c r="AF43" s="97"/>
      <c r="AH43" s="87"/>
      <c r="AI43" s="87"/>
      <c r="AJ43" s="87"/>
      <c r="AK43" s="87"/>
      <c r="AL43" s="87"/>
      <c r="AM43" s="87"/>
      <c r="AN43" s="87"/>
      <c r="AO43" s="87"/>
      <c r="AT43" s="23"/>
      <c r="AU43" s="23"/>
      <c r="AV43" s="23"/>
    </row>
    <row r="44" spans="1:58" ht="12.75" customHeight="1" x14ac:dyDescent="0.2">
      <c r="A44" s="123"/>
      <c r="B44" s="95"/>
      <c r="C44" s="7" t="s">
        <v>11</v>
      </c>
      <c r="D44" s="7"/>
      <c r="E44" s="7"/>
      <c r="F44" s="7"/>
      <c r="G44" s="7"/>
      <c r="H44" s="7"/>
      <c r="I44" s="7"/>
      <c r="J44" s="18">
        <f t="shared" si="9"/>
        <v>0</v>
      </c>
      <c r="K44" s="3"/>
      <c r="L44" s="3"/>
      <c r="M44" s="3"/>
      <c r="N44" s="3"/>
      <c r="O44" s="3"/>
      <c r="P44" s="19">
        <f t="shared" si="10"/>
        <v>0</v>
      </c>
      <c r="Q44" s="3"/>
      <c r="R44" s="3"/>
      <c r="S44" s="3"/>
      <c r="T44" s="3"/>
      <c r="U44" s="3"/>
      <c r="V44" s="3"/>
      <c r="W44" s="19">
        <f t="shared" si="11"/>
        <v>0</v>
      </c>
      <c r="X44" s="7"/>
      <c r="Y44" s="3"/>
      <c r="Z44" s="3"/>
      <c r="AA44" s="3"/>
      <c r="AB44" s="3"/>
      <c r="AC44" s="3"/>
      <c r="AD44" s="19">
        <f t="shared" si="12"/>
        <v>0</v>
      </c>
      <c r="AE44" s="96">
        <f t="shared" si="8"/>
        <v>0</v>
      </c>
      <c r="AF44" s="97"/>
    </row>
    <row r="45" spans="1:58" ht="12.75" customHeight="1" x14ac:dyDescent="0.2">
      <c r="A45" s="123"/>
      <c r="B45" s="94">
        <v>4</v>
      </c>
      <c r="C45" s="7" t="s">
        <v>10</v>
      </c>
      <c r="D45" s="7"/>
      <c r="E45" s="7"/>
      <c r="F45" s="7"/>
      <c r="G45" s="7"/>
      <c r="H45" s="7"/>
      <c r="I45" s="7"/>
      <c r="J45" s="18">
        <f t="shared" si="9"/>
        <v>0</v>
      </c>
      <c r="K45" s="3"/>
      <c r="L45" s="3"/>
      <c r="M45" s="3"/>
      <c r="N45" s="3"/>
      <c r="O45" s="3"/>
      <c r="P45" s="19">
        <f t="shared" si="10"/>
        <v>0</v>
      </c>
      <c r="Q45" s="3"/>
      <c r="R45" s="3"/>
      <c r="S45" s="3"/>
      <c r="T45" s="3"/>
      <c r="U45" s="3"/>
      <c r="V45" s="3"/>
      <c r="W45" s="19">
        <f t="shared" si="11"/>
        <v>0</v>
      </c>
      <c r="X45" s="7"/>
      <c r="Y45" s="3"/>
      <c r="Z45" s="3"/>
      <c r="AA45" s="3"/>
      <c r="AB45" s="3"/>
      <c r="AC45" s="3"/>
      <c r="AD45" s="19">
        <f t="shared" si="12"/>
        <v>0</v>
      </c>
      <c r="AE45" s="96">
        <f>SUM(J45+P45+W45+AD45)</f>
        <v>0</v>
      </c>
      <c r="AF45" s="97"/>
      <c r="AH45" s="110" t="s">
        <v>58</v>
      </c>
      <c r="AI45" s="110"/>
      <c r="AJ45" s="110"/>
      <c r="AK45" s="110"/>
      <c r="AL45" s="110"/>
      <c r="AM45" s="110"/>
      <c r="AN45" s="110"/>
      <c r="AO45" s="110"/>
      <c r="AU45" s="8" t="s">
        <v>60</v>
      </c>
    </row>
    <row r="46" spans="1:58" ht="12.75" customHeight="1" x14ac:dyDescent="0.2">
      <c r="A46" s="123"/>
      <c r="B46" s="95"/>
      <c r="C46" s="7" t="s">
        <v>11</v>
      </c>
      <c r="D46" s="7"/>
      <c r="E46" s="7"/>
      <c r="F46" s="7"/>
      <c r="G46" s="7"/>
      <c r="H46" s="7"/>
      <c r="I46" s="7"/>
      <c r="J46" s="18">
        <f t="shared" si="9"/>
        <v>0</v>
      </c>
      <c r="K46" s="3"/>
      <c r="L46" s="3"/>
      <c r="M46" s="3"/>
      <c r="N46" s="3"/>
      <c r="O46" s="3"/>
      <c r="P46" s="19">
        <f t="shared" si="10"/>
        <v>0</v>
      </c>
      <c r="Q46" s="3"/>
      <c r="R46" s="3"/>
      <c r="S46" s="3"/>
      <c r="T46" s="3"/>
      <c r="U46" s="3"/>
      <c r="V46" s="3"/>
      <c r="W46" s="19">
        <f t="shared" si="11"/>
        <v>0</v>
      </c>
      <c r="X46" s="7"/>
      <c r="Y46" s="3"/>
      <c r="Z46" s="3"/>
      <c r="AA46" s="3"/>
      <c r="AB46" s="3"/>
      <c r="AC46" s="3"/>
      <c r="AD46" s="19">
        <f t="shared" si="12"/>
        <v>0</v>
      </c>
      <c r="AE46" s="96">
        <f t="shared" si="8"/>
        <v>0</v>
      </c>
      <c r="AF46" s="97"/>
      <c r="AH46" s="44" t="s">
        <v>59</v>
      </c>
      <c r="AI46" s="44"/>
      <c r="AJ46" s="44"/>
      <c r="AK46" s="44"/>
      <c r="AL46" s="44"/>
      <c r="AM46" s="44"/>
      <c r="AN46" s="44"/>
      <c r="AO46" s="44"/>
      <c r="AU46" s="44" t="s">
        <v>59</v>
      </c>
      <c r="AV46" s="44"/>
      <c r="AW46" s="44"/>
      <c r="AX46" s="44"/>
      <c r="AY46" s="44"/>
      <c r="AZ46" s="44"/>
      <c r="BA46" s="44"/>
    </row>
    <row r="47" spans="1:58" ht="12.75" customHeight="1" x14ac:dyDescent="0.2">
      <c r="A47" s="123"/>
      <c r="B47" s="94">
        <v>5</v>
      </c>
      <c r="C47" s="7" t="s">
        <v>10</v>
      </c>
      <c r="D47" s="7"/>
      <c r="E47" s="7"/>
      <c r="F47" s="7"/>
      <c r="G47" s="7"/>
      <c r="H47" s="7"/>
      <c r="I47" s="7"/>
      <c r="J47" s="18">
        <f t="shared" si="9"/>
        <v>0</v>
      </c>
      <c r="K47" s="3"/>
      <c r="L47" s="3"/>
      <c r="M47" s="3"/>
      <c r="N47" s="3"/>
      <c r="O47" s="3"/>
      <c r="P47" s="19">
        <f t="shared" si="10"/>
        <v>0</v>
      </c>
      <c r="Q47" s="3"/>
      <c r="R47" s="3"/>
      <c r="S47" s="3"/>
      <c r="T47" s="3"/>
      <c r="U47" s="3"/>
      <c r="V47" s="3"/>
      <c r="W47" s="19">
        <f t="shared" si="11"/>
        <v>0</v>
      </c>
      <c r="X47" s="7"/>
      <c r="Y47" s="3"/>
      <c r="Z47" s="3"/>
      <c r="AA47" s="3"/>
      <c r="AB47" s="3"/>
      <c r="AC47" s="3"/>
      <c r="AD47" s="19">
        <f t="shared" si="12"/>
        <v>0</v>
      </c>
      <c r="AE47" s="96">
        <f t="shared" si="8"/>
        <v>0</v>
      </c>
      <c r="AF47" s="97"/>
      <c r="AH47" s="91" t="s">
        <v>81</v>
      </c>
      <c r="AI47" s="91"/>
      <c r="AJ47" s="91"/>
      <c r="AK47" s="91"/>
      <c r="AL47" s="91"/>
      <c r="AM47" s="91"/>
      <c r="AN47" s="91"/>
      <c r="AO47" s="91"/>
      <c r="AU47" s="91" t="s">
        <v>71</v>
      </c>
      <c r="AV47" s="91"/>
      <c r="AW47" s="91"/>
      <c r="AX47" s="91"/>
      <c r="AY47" s="91"/>
      <c r="AZ47" s="91"/>
      <c r="BA47" s="91"/>
      <c r="BB47" s="36"/>
    </row>
    <row r="48" spans="1:58" ht="12.75" customHeight="1" x14ac:dyDescent="0.2">
      <c r="A48" s="123"/>
      <c r="B48" s="95"/>
      <c r="C48" s="7" t="s">
        <v>11</v>
      </c>
      <c r="D48" s="7"/>
      <c r="E48" s="7"/>
      <c r="F48" s="7"/>
      <c r="G48" s="7"/>
      <c r="H48" s="7"/>
      <c r="I48" s="7"/>
      <c r="J48" s="18">
        <f t="shared" si="9"/>
        <v>0</v>
      </c>
      <c r="K48" s="3"/>
      <c r="L48" s="3"/>
      <c r="M48" s="3"/>
      <c r="N48" s="3"/>
      <c r="O48" s="3"/>
      <c r="P48" s="19">
        <f t="shared" si="10"/>
        <v>0</v>
      </c>
      <c r="Q48" s="3"/>
      <c r="R48" s="3"/>
      <c r="S48" s="3"/>
      <c r="T48" s="3"/>
      <c r="U48" s="3"/>
      <c r="V48" s="3"/>
      <c r="W48" s="19">
        <f t="shared" si="11"/>
        <v>0</v>
      </c>
      <c r="X48" s="7"/>
      <c r="Y48" s="3"/>
      <c r="Z48" s="3"/>
      <c r="AA48" s="3"/>
      <c r="AB48" s="3"/>
      <c r="AC48" s="3"/>
      <c r="AD48" s="55">
        <f t="shared" si="12"/>
        <v>0</v>
      </c>
      <c r="AE48" s="90">
        <f t="shared" si="8"/>
        <v>0</v>
      </c>
      <c r="AF48" s="90"/>
      <c r="AH48" s="87"/>
      <c r="AI48" s="87"/>
      <c r="AJ48" s="87"/>
      <c r="AK48" s="87"/>
      <c r="AL48" s="87"/>
      <c r="AM48" s="87"/>
      <c r="AN48" s="87"/>
      <c r="AO48" s="87"/>
      <c r="AU48" s="87"/>
      <c r="AV48" s="87"/>
      <c r="AW48" s="87"/>
      <c r="AX48" s="87"/>
      <c r="AY48" s="87"/>
      <c r="AZ48" s="87"/>
      <c r="BA48" s="87"/>
    </row>
    <row r="49" spans="1:54" ht="12.75" customHeight="1" x14ac:dyDescent="0.2">
      <c r="A49" s="123"/>
      <c r="B49" s="92" t="s">
        <v>51</v>
      </c>
      <c r="C49" s="7" t="s">
        <v>10</v>
      </c>
      <c r="D49" s="18">
        <f>SUM(D39:D48)</f>
        <v>0</v>
      </c>
      <c r="E49" s="18">
        <f t="shared" ref="E49:I49" si="13">SUM(E39:E48)</f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9"/>
        <v>0</v>
      </c>
      <c r="K49" s="19">
        <f>SUM(K39:K48)</f>
        <v>0</v>
      </c>
      <c r="L49" s="19"/>
      <c r="M49" s="19"/>
      <c r="N49" s="19"/>
      <c r="O49" s="19"/>
      <c r="P49" s="19">
        <f t="shared" si="10"/>
        <v>0</v>
      </c>
      <c r="Q49" s="19">
        <f>SUM(Q39:Q48)</f>
        <v>0</v>
      </c>
      <c r="R49" s="19"/>
      <c r="S49" s="19"/>
      <c r="T49" s="19"/>
      <c r="U49" s="19"/>
      <c r="V49" s="19"/>
      <c r="W49" s="19">
        <f t="shared" si="11"/>
        <v>0</v>
      </c>
      <c r="X49" s="18">
        <f>SUM(X39:X48)</f>
        <v>0</v>
      </c>
      <c r="Y49" s="18">
        <f>SUM(Y39:Y48)</f>
        <v>0</v>
      </c>
      <c r="Z49" s="19"/>
      <c r="AA49" s="19"/>
      <c r="AB49" s="19"/>
      <c r="AC49" s="57"/>
      <c r="AD49" s="55">
        <f t="shared" si="12"/>
        <v>0</v>
      </c>
      <c r="AE49" s="90">
        <f t="shared" si="8"/>
        <v>0</v>
      </c>
      <c r="AF49" s="90"/>
      <c r="AH49" s="87"/>
      <c r="AI49" s="87"/>
      <c r="AJ49" s="87"/>
      <c r="AK49" s="87"/>
      <c r="AL49" s="87"/>
      <c r="AM49" s="87"/>
      <c r="AN49" s="87"/>
      <c r="AO49" s="87"/>
      <c r="AU49" s="87"/>
      <c r="AV49" s="87"/>
      <c r="AW49" s="87"/>
      <c r="AX49" s="87"/>
      <c r="AY49" s="87"/>
      <c r="AZ49" s="87"/>
      <c r="BA49" s="87"/>
      <c r="BB49" s="36"/>
    </row>
    <row r="50" spans="1:54" x14ac:dyDescent="0.2">
      <c r="A50" s="124"/>
      <c r="B50" s="93"/>
      <c r="C50" s="7" t="s">
        <v>11</v>
      </c>
      <c r="D50" s="13"/>
      <c r="E50" s="13"/>
      <c r="F50" s="13"/>
      <c r="G50" s="13"/>
      <c r="H50" s="13"/>
      <c r="I50" s="13"/>
      <c r="J50" s="18">
        <f t="shared" si="9"/>
        <v>0</v>
      </c>
      <c r="K50" s="14"/>
      <c r="L50" s="14"/>
      <c r="M50" s="14"/>
      <c r="N50" s="14"/>
      <c r="O50" s="14"/>
      <c r="P50" s="19">
        <f t="shared" si="10"/>
        <v>0</v>
      </c>
      <c r="Q50" s="14"/>
      <c r="R50" s="14"/>
      <c r="S50" s="14"/>
      <c r="T50" s="14"/>
      <c r="U50" s="14"/>
      <c r="V50" s="14"/>
      <c r="W50" s="19">
        <f t="shared" si="11"/>
        <v>0</v>
      </c>
      <c r="X50" s="14"/>
      <c r="Y50" s="14"/>
      <c r="Z50" s="14"/>
      <c r="AA50" s="14"/>
      <c r="AB50" s="14"/>
      <c r="AC50" s="3"/>
      <c r="AD50" s="55">
        <f t="shared" si="12"/>
        <v>0</v>
      </c>
      <c r="AE50" s="90">
        <f t="shared" si="8"/>
        <v>0</v>
      </c>
      <c r="AF50" s="90"/>
      <c r="AH50" s="87"/>
      <c r="AI50" s="87"/>
      <c r="AJ50" s="87"/>
      <c r="AK50" s="87"/>
      <c r="AL50" s="87"/>
      <c r="AM50" s="87"/>
      <c r="AN50" s="87"/>
      <c r="AO50" s="87"/>
      <c r="AU50" s="87"/>
      <c r="AV50" s="87"/>
      <c r="AW50" s="87"/>
      <c r="AX50" s="87"/>
      <c r="AY50" s="87"/>
      <c r="AZ50" s="87"/>
      <c r="BA50" s="87"/>
    </row>
    <row r="51" spans="1:54" ht="15" x14ac:dyDescent="0.25">
      <c r="AD51" s="20"/>
      <c r="AE51" s="89"/>
      <c r="AF51" s="89"/>
    </row>
    <row r="52" spans="1:54" x14ac:dyDescent="0.2">
      <c r="F52" s="87">
        <f>10.53*J49</f>
        <v>0</v>
      </c>
      <c r="G52" s="87"/>
      <c r="H52" s="87"/>
      <c r="P52" s="88">
        <f>F52+AA52</f>
        <v>0</v>
      </c>
      <c r="Q52" s="88"/>
      <c r="R52" s="88"/>
      <c r="S52" s="88"/>
      <c r="AA52" s="87">
        <f>33.71*AD49</f>
        <v>0</v>
      </c>
      <c r="AB52" s="87"/>
      <c r="AC52" s="87"/>
    </row>
    <row r="53" spans="1:54" x14ac:dyDescent="0.2">
      <c r="P53" s="88"/>
      <c r="Q53" s="88"/>
      <c r="R53" s="88"/>
      <c r="S53" s="88"/>
    </row>
    <row r="54" spans="1:54" x14ac:dyDescent="0.2">
      <c r="P54" s="88"/>
      <c r="Q54" s="88"/>
      <c r="R54" s="88"/>
      <c r="S54" s="88"/>
    </row>
  </sheetData>
  <mergeCells count="227">
    <mergeCell ref="AH41:AO41"/>
    <mergeCell ref="G16:I16"/>
    <mergeCell ref="G26:I26"/>
    <mergeCell ref="AH18:AI18"/>
    <mergeCell ref="J16:T16"/>
    <mergeCell ref="B21:F21"/>
    <mergeCell ref="G21:I21"/>
    <mergeCell ref="J21:T21"/>
    <mergeCell ref="U21:V21"/>
    <mergeCell ref="AH21:AI21"/>
    <mergeCell ref="B22:F22"/>
    <mergeCell ref="G22:I22"/>
    <mergeCell ref="J22:T22"/>
    <mergeCell ref="U22:V22"/>
    <mergeCell ref="AH22:AI22"/>
    <mergeCell ref="B16:F16"/>
    <mergeCell ref="G24:I24"/>
    <mergeCell ref="B19:F19"/>
    <mergeCell ref="G19:I19"/>
    <mergeCell ref="J19:T19"/>
    <mergeCell ref="U19:V19"/>
    <mergeCell ref="J27:T27"/>
    <mergeCell ref="U27:V27"/>
    <mergeCell ref="AH27:AI27"/>
    <mergeCell ref="U20:V20"/>
    <mergeCell ref="AH20:AI20"/>
    <mergeCell ref="B17:F17"/>
    <mergeCell ref="G17:I17"/>
    <mergeCell ref="J17:T17"/>
    <mergeCell ref="AH17:AI17"/>
    <mergeCell ref="B18:F18"/>
    <mergeCell ref="AF8:AI9"/>
    <mergeCell ref="Y9:Y10"/>
    <mergeCell ref="Z9:Z10"/>
    <mergeCell ref="AA9:AA10"/>
    <mergeCell ref="AB9:AB10"/>
    <mergeCell ref="G11:I11"/>
    <mergeCell ref="J11:T11"/>
    <mergeCell ref="U11:V11"/>
    <mergeCell ref="AH11:AI11"/>
    <mergeCell ref="U12:V12"/>
    <mergeCell ref="B15:F15"/>
    <mergeCell ref="G15:I15"/>
    <mergeCell ref="J15:T15"/>
    <mergeCell ref="AH15:AI15"/>
    <mergeCell ref="AH16:AI16"/>
    <mergeCell ref="AH12:AI12"/>
    <mergeCell ref="B13:F13"/>
    <mergeCell ref="BE7:BF7"/>
    <mergeCell ref="BF9:BF10"/>
    <mergeCell ref="AC9:AC10"/>
    <mergeCell ref="AD9:AD10"/>
    <mergeCell ref="AE9:AE10"/>
    <mergeCell ref="AJ9:AK9"/>
    <mergeCell ref="AL9:AR9"/>
    <mergeCell ref="AS9:AS10"/>
    <mergeCell ref="AH10:AI10"/>
    <mergeCell ref="AX9:AX10"/>
    <mergeCell ref="AY9:BE9"/>
    <mergeCell ref="AJ8:AW8"/>
    <mergeCell ref="AT9:AU9"/>
    <mergeCell ref="AW9:AW10"/>
    <mergeCell ref="AV9:AV10"/>
    <mergeCell ref="AX8:BD8"/>
    <mergeCell ref="A8:AE8"/>
    <mergeCell ref="A9:A10"/>
    <mergeCell ref="B9:F10"/>
    <mergeCell ref="G9:I10"/>
    <mergeCell ref="J9:T10"/>
    <mergeCell ref="U9:V10"/>
    <mergeCell ref="W9:W10"/>
    <mergeCell ref="X9:X10"/>
    <mergeCell ref="A11:A25"/>
    <mergeCell ref="B11:F11"/>
    <mergeCell ref="BA1:BE1"/>
    <mergeCell ref="A3:I3"/>
    <mergeCell ref="J3:U3"/>
    <mergeCell ref="V3:Y3"/>
    <mergeCell ref="BE3:BF3"/>
    <mergeCell ref="A4:I4"/>
    <mergeCell ref="J4:U4"/>
    <mergeCell ref="V4:X5"/>
    <mergeCell ref="BE4:BF4"/>
    <mergeCell ref="A5:I5"/>
    <mergeCell ref="J5:U5"/>
    <mergeCell ref="BE5:BF5"/>
    <mergeCell ref="A6:I6"/>
    <mergeCell ref="J6:U6"/>
    <mergeCell ref="V6:X7"/>
    <mergeCell ref="BE6:BF6"/>
    <mergeCell ref="A7:I7"/>
    <mergeCell ref="J7:U7"/>
    <mergeCell ref="G18:I18"/>
    <mergeCell ref="J18:T18"/>
    <mergeCell ref="U18:V18"/>
    <mergeCell ref="BE8:BF8"/>
    <mergeCell ref="G13:I13"/>
    <mergeCell ref="J13:T13"/>
    <mergeCell ref="AH13:AI13"/>
    <mergeCell ref="B14:F14"/>
    <mergeCell ref="G14:I14"/>
    <mergeCell ref="J14:T14"/>
    <mergeCell ref="AH14:AI14"/>
    <mergeCell ref="B12:F12"/>
    <mergeCell ref="G12:I12"/>
    <mergeCell ref="J12:T12"/>
    <mergeCell ref="B28:F28"/>
    <mergeCell ref="G28:I28"/>
    <mergeCell ref="J28:T28"/>
    <mergeCell ref="U28:V28"/>
    <mergeCell ref="AH28:AI28"/>
    <mergeCell ref="AH19:AI19"/>
    <mergeCell ref="B20:F20"/>
    <mergeCell ref="G20:I20"/>
    <mergeCell ref="J20:T20"/>
    <mergeCell ref="B25:V25"/>
    <mergeCell ref="AH25:AI25"/>
    <mergeCell ref="U26:V26"/>
    <mergeCell ref="AH26:AI26"/>
    <mergeCell ref="B27:F27"/>
    <mergeCell ref="G27:I27"/>
    <mergeCell ref="B23:F23"/>
    <mergeCell ref="G23:I23"/>
    <mergeCell ref="J23:T23"/>
    <mergeCell ref="U23:V23"/>
    <mergeCell ref="AH23:AI23"/>
    <mergeCell ref="B24:F24"/>
    <mergeCell ref="J24:T24"/>
    <mergeCell ref="U24:V24"/>
    <mergeCell ref="AH24:AI24"/>
    <mergeCell ref="AH31:AI31"/>
    <mergeCell ref="B32:F32"/>
    <mergeCell ref="G32:I32"/>
    <mergeCell ref="J32:T32"/>
    <mergeCell ref="U32:V32"/>
    <mergeCell ref="AH32:AI32"/>
    <mergeCell ref="B29:F29"/>
    <mergeCell ref="G29:I29"/>
    <mergeCell ref="J29:T29"/>
    <mergeCell ref="U29:V29"/>
    <mergeCell ref="AH29:AI29"/>
    <mergeCell ref="B30:F30"/>
    <mergeCell ref="G30:I30"/>
    <mergeCell ref="J30:T30"/>
    <mergeCell ref="U30:V30"/>
    <mergeCell ref="AH30:AI30"/>
    <mergeCell ref="B33:F33"/>
    <mergeCell ref="G33:I33"/>
    <mergeCell ref="J33:T33"/>
    <mergeCell ref="U33:V33"/>
    <mergeCell ref="AH33:AI33"/>
    <mergeCell ref="B34:V34"/>
    <mergeCell ref="AH34:AI34"/>
    <mergeCell ref="S37:S38"/>
    <mergeCell ref="T37:T38"/>
    <mergeCell ref="U37:U38"/>
    <mergeCell ref="V37:V38"/>
    <mergeCell ref="W37:W38"/>
    <mergeCell ref="X37:X38"/>
    <mergeCell ref="A35:V35"/>
    <mergeCell ref="AH35:AI35"/>
    <mergeCell ref="A26:A34"/>
    <mergeCell ref="A36:A50"/>
    <mergeCell ref="B36:J36"/>
    <mergeCell ref="K36:P36"/>
    <mergeCell ref="Q36:W36"/>
    <mergeCell ref="B31:F31"/>
    <mergeCell ref="G31:I31"/>
    <mergeCell ref="J31:T31"/>
    <mergeCell ref="U31:V31"/>
    <mergeCell ref="B45:B46"/>
    <mergeCell ref="AE45:AF45"/>
    <mergeCell ref="AH40:AO40"/>
    <mergeCell ref="M37:M38"/>
    <mergeCell ref="N37:N38"/>
    <mergeCell ref="O37:O38"/>
    <mergeCell ref="AE41:AF41"/>
    <mergeCell ref="AE42:AF42"/>
    <mergeCell ref="B43:B44"/>
    <mergeCell ref="AE43:AF43"/>
    <mergeCell ref="AE44:AF44"/>
    <mergeCell ref="AE36:AF38"/>
    <mergeCell ref="K37:K38"/>
    <mergeCell ref="L37:L38"/>
    <mergeCell ref="B39:B40"/>
    <mergeCell ref="AE39:AF39"/>
    <mergeCell ref="AE40:AF40"/>
    <mergeCell ref="P37:P38"/>
    <mergeCell ref="Q37:Q38"/>
    <mergeCell ref="R37:R38"/>
    <mergeCell ref="AH45:AO45"/>
    <mergeCell ref="AE46:AF46"/>
    <mergeCell ref="B41:B42"/>
    <mergeCell ref="AH42:AO43"/>
    <mergeCell ref="AU36:AV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AH37:AO37"/>
    <mergeCell ref="AH38:AO38"/>
    <mergeCell ref="Y37:Y38"/>
    <mergeCell ref="Z37:Z38"/>
    <mergeCell ref="AA37:AA38"/>
    <mergeCell ref="AB37:AB38"/>
    <mergeCell ref="AD37:AD38"/>
    <mergeCell ref="X36:AD36"/>
    <mergeCell ref="AC37:AC38"/>
    <mergeCell ref="F52:H52"/>
    <mergeCell ref="AA52:AC52"/>
    <mergeCell ref="P52:S54"/>
    <mergeCell ref="AE51:AF51"/>
    <mergeCell ref="AE48:AF48"/>
    <mergeCell ref="AH47:AO47"/>
    <mergeCell ref="AU47:BA47"/>
    <mergeCell ref="B49:B50"/>
    <mergeCell ref="AE49:AF49"/>
    <mergeCell ref="AE50:AF50"/>
    <mergeCell ref="B47:B48"/>
    <mergeCell ref="AE47:AF47"/>
    <mergeCell ref="AH48:AO50"/>
    <mergeCell ref="AU48:BA50"/>
  </mergeCells>
  <conditionalFormatting sqref="Z4">
    <cfRule type="expression" dxfId="4" priority="1">
      <formula>$BA$1=OCAK</formula>
    </cfRule>
  </conditionalFormatting>
  <dataValidations count="1">
    <dataValidation type="list" allowBlank="1" showInputMessage="1" showErrorMessage="1" sqref="BA1:BE1">
      <formula1>$BK$3:$BK$14</formula1>
    </dataValidation>
  </dataValidation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B37" workbookViewId="0">
      <selection activeCell="B50" sqref="B50:AG58"/>
    </sheetView>
  </sheetViews>
  <sheetFormatPr defaultRowHeight="12" x14ac:dyDescent="0.2"/>
  <cols>
    <col min="1" max="9" width="3" style="2" customWidth="1"/>
    <col min="10" max="11" width="2.7109375" style="1" customWidth="1"/>
    <col min="12" max="12" width="2.85546875" style="1" customWidth="1"/>
    <col min="13" max="19" width="2.7109375" style="1" customWidth="1"/>
    <col min="20" max="20" width="4.42578125" style="1" customWidth="1"/>
    <col min="21" max="44" width="2.7109375" style="1" customWidth="1"/>
    <col min="45" max="45" width="3" style="1" customWidth="1"/>
    <col min="46" max="47" width="2.7109375" style="1" customWidth="1"/>
    <col min="48" max="48" width="3.140625" style="1" bestFit="1" customWidth="1"/>
    <col min="49" max="49" width="2.7109375" style="1" customWidth="1"/>
    <col min="50" max="50" width="2.5703125" style="1" customWidth="1"/>
    <col min="51" max="57" width="2.7109375" style="1" customWidth="1"/>
    <col min="58" max="58" width="5.5703125" style="1" customWidth="1"/>
    <col min="59" max="16384" width="9.140625" style="1"/>
  </cols>
  <sheetData>
    <row r="1" spans="1:58" ht="12.75" customHeight="1" x14ac:dyDescent="0.2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61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T1" s="9">
        <v>2</v>
      </c>
      <c r="AU1" s="9">
        <v>0</v>
      </c>
      <c r="AV1" s="9">
        <v>1</v>
      </c>
      <c r="AW1" s="9">
        <v>5</v>
      </c>
      <c r="AY1" s="1" t="s">
        <v>62</v>
      </c>
      <c r="AZ1" s="9"/>
      <c r="BA1" s="146" t="s">
        <v>77</v>
      </c>
      <c r="BB1" s="146"/>
      <c r="BC1" s="146"/>
      <c r="BD1" s="146"/>
      <c r="BE1" s="146"/>
    </row>
    <row r="2" spans="1:58" ht="12.75" customHeight="1" x14ac:dyDescent="0.2">
      <c r="A2" s="147" t="s">
        <v>2</v>
      </c>
      <c r="B2" s="147"/>
      <c r="C2" s="147"/>
      <c r="D2" s="147"/>
      <c r="E2" s="147"/>
      <c r="F2" s="147"/>
      <c r="G2" s="147"/>
      <c r="H2" s="147"/>
      <c r="I2" s="147"/>
      <c r="J2" s="148" t="s">
        <v>68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107" t="s">
        <v>7</v>
      </c>
      <c r="W2" s="108"/>
      <c r="X2" s="108"/>
      <c r="Y2" s="109"/>
      <c r="Z2" s="11">
        <v>1</v>
      </c>
      <c r="AA2" s="11">
        <v>2</v>
      </c>
      <c r="AB2" s="11">
        <v>3</v>
      </c>
      <c r="AC2" s="11">
        <v>4</v>
      </c>
      <c r="AD2" s="11">
        <v>5</v>
      </c>
      <c r="AE2" s="11">
        <v>6</v>
      </c>
      <c r="AF2" s="11">
        <v>7</v>
      </c>
      <c r="AG2" s="11">
        <v>8</v>
      </c>
      <c r="AH2" s="11">
        <v>9</v>
      </c>
      <c r="AI2" s="11">
        <v>10</v>
      </c>
      <c r="AJ2" s="11">
        <v>11</v>
      </c>
      <c r="AK2" s="11">
        <v>12</v>
      </c>
      <c r="AL2" s="11">
        <v>13</v>
      </c>
      <c r="AM2" s="11">
        <v>14</v>
      </c>
      <c r="AN2" s="11">
        <v>15</v>
      </c>
      <c r="AO2" s="11">
        <v>16</v>
      </c>
      <c r="AP2" s="11">
        <v>17</v>
      </c>
      <c r="AQ2" s="12">
        <v>18</v>
      </c>
      <c r="AR2" s="11">
        <v>19</v>
      </c>
      <c r="AS2" s="11">
        <v>20</v>
      </c>
      <c r="AT2" s="11">
        <v>21</v>
      </c>
      <c r="AU2" s="11">
        <v>22</v>
      </c>
      <c r="AV2" s="11">
        <v>23</v>
      </c>
      <c r="AW2" s="11">
        <v>24</v>
      </c>
      <c r="AX2" s="10">
        <v>25</v>
      </c>
      <c r="AY2" s="11">
        <v>26</v>
      </c>
      <c r="AZ2" s="11">
        <v>27</v>
      </c>
      <c r="BA2" s="3">
        <v>28</v>
      </c>
      <c r="BB2" s="11">
        <v>29</v>
      </c>
      <c r="BC2" s="11">
        <v>30</v>
      </c>
      <c r="BD2" s="12">
        <v>31</v>
      </c>
      <c r="BE2" s="130" t="s">
        <v>1</v>
      </c>
      <c r="BF2" s="150"/>
    </row>
    <row r="3" spans="1:58" ht="12.75" customHeight="1" x14ac:dyDescent="0.2">
      <c r="A3" s="147" t="s">
        <v>3</v>
      </c>
      <c r="B3" s="147"/>
      <c r="C3" s="147"/>
      <c r="D3" s="147"/>
      <c r="E3" s="147"/>
      <c r="F3" s="147"/>
      <c r="G3" s="147"/>
      <c r="H3" s="147"/>
      <c r="I3" s="147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51" t="s">
        <v>8</v>
      </c>
      <c r="W3" s="152"/>
      <c r="X3" s="153"/>
      <c r="Y3" s="5" t="s">
        <v>10</v>
      </c>
      <c r="Z3" s="12"/>
      <c r="AA3" s="12"/>
      <c r="AB3" s="32"/>
      <c r="AC3" s="32"/>
      <c r="AD3" s="12"/>
      <c r="AE3" s="12"/>
      <c r="AF3" s="12"/>
      <c r="AG3" s="12"/>
      <c r="AH3" s="12"/>
      <c r="AI3" s="32"/>
      <c r="AJ3" s="32"/>
      <c r="AK3" s="12"/>
      <c r="AL3" s="12"/>
      <c r="AM3" s="12"/>
      <c r="AN3" s="12"/>
      <c r="AO3" s="12"/>
      <c r="AP3" s="32"/>
      <c r="AQ3" s="32"/>
      <c r="AR3" s="12"/>
      <c r="AS3" s="12"/>
      <c r="AT3" s="12"/>
      <c r="AU3" s="12"/>
      <c r="AV3" s="12"/>
      <c r="AW3" s="32"/>
      <c r="AX3" s="32"/>
      <c r="AY3" s="12"/>
      <c r="AZ3" s="12"/>
      <c r="BA3" s="12"/>
      <c r="BB3" s="12"/>
      <c r="BC3" s="12"/>
      <c r="BD3" s="32"/>
      <c r="BE3" s="157">
        <f>SUM(Z3:BD3)</f>
        <v>0</v>
      </c>
      <c r="BF3" s="158"/>
    </row>
    <row r="4" spans="1:58" ht="12.75" customHeight="1" x14ac:dyDescent="0.2">
      <c r="A4" s="147" t="s">
        <v>4</v>
      </c>
      <c r="B4" s="147"/>
      <c r="C4" s="147"/>
      <c r="D4" s="147"/>
      <c r="E4" s="147"/>
      <c r="F4" s="147"/>
      <c r="G4" s="147"/>
      <c r="H4" s="147"/>
      <c r="I4" s="147"/>
      <c r="J4" s="159" t="s">
        <v>69</v>
      </c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/>
      <c r="V4" s="154"/>
      <c r="W4" s="155"/>
      <c r="X4" s="156"/>
      <c r="Y4" s="5" t="s">
        <v>11</v>
      </c>
      <c r="Z4" s="12"/>
      <c r="AA4" s="12"/>
      <c r="AB4" s="32"/>
      <c r="AC4" s="32"/>
      <c r="AD4" s="12"/>
      <c r="AE4" s="12"/>
      <c r="AF4" s="12"/>
      <c r="AG4" s="12"/>
      <c r="AH4" s="12"/>
      <c r="AI4" s="32"/>
      <c r="AJ4" s="32"/>
      <c r="AK4" s="12"/>
      <c r="AL4" s="12"/>
      <c r="AM4" s="12"/>
      <c r="AN4" s="12"/>
      <c r="AO4" s="12"/>
      <c r="AP4" s="32"/>
      <c r="AQ4" s="32"/>
      <c r="AR4" s="12"/>
      <c r="AS4" s="12"/>
      <c r="AT4" s="12"/>
      <c r="AU4" s="12"/>
      <c r="AV4" s="12"/>
      <c r="AW4" s="32"/>
      <c r="AX4" s="32"/>
      <c r="AY4" s="12"/>
      <c r="AZ4" s="12"/>
      <c r="BA4" s="12"/>
      <c r="BB4" s="12"/>
      <c r="BC4" s="12"/>
      <c r="BD4" s="32"/>
      <c r="BE4" s="157">
        <f>SUM(Z4:BD4)</f>
        <v>0</v>
      </c>
      <c r="BF4" s="158"/>
    </row>
    <row r="5" spans="1:58" ht="12.75" customHeight="1" x14ac:dyDescent="0.2">
      <c r="A5" s="147" t="s">
        <v>5</v>
      </c>
      <c r="B5" s="147"/>
      <c r="C5" s="147"/>
      <c r="D5" s="147"/>
      <c r="E5" s="147"/>
      <c r="F5" s="147"/>
      <c r="G5" s="147"/>
      <c r="H5" s="147"/>
      <c r="I5" s="147"/>
      <c r="J5" s="159" t="s">
        <v>70</v>
      </c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60"/>
      <c r="V5" s="151" t="s">
        <v>9</v>
      </c>
      <c r="W5" s="152"/>
      <c r="X5" s="153"/>
      <c r="Y5" s="5" t="s">
        <v>10</v>
      </c>
      <c r="Z5" s="12"/>
      <c r="AA5" s="12"/>
      <c r="AB5" s="32"/>
      <c r="AC5" s="32"/>
      <c r="AD5" s="12"/>
      <c r="AE5" s="12"/>
      <c r="AF5" s="12"/>
      <c r="AG5" s="12"/>
      <c r="AH5" s="12"/>
      <c r="AI5" s="32"/>
      <c r="AJ5" s="32"/>
      <c r="AK5" s="12"/>
      <c r="AL5" s="12"/>
      <c r="AM5" s="12"/>
      <c r="AN5" s="12"/>
      <c r="AO5" s="12"/>
      <c r="AP5" s="32"/>
      <c r="AQ5" s="32"/>
      <c r="AR5" s="12"/>
      <c r="AS5" s="12"/>
      <c r="AT5" s="12"/>
      <c r="AU5" s="12"/>
      <c r="AV5" s="12"/>
      <c r="AW5" s="32"/>
      <c r="AX5" s="32"/>
      <c r="AY5" s="12"/>
      <c r="AZ5" s="12"/>
      <c r="BA5" s="12"/>
      <c r="BB5" s="12"/>
      <c r="BC5" s="12"/>
      <c r="BD5" s="32"/>
      <c r="BE5" s="157">
        <f>SUM(Z5:BD5)</f>
        <v>0</v>
      </c>
      <c r="BF5" s="158"/>
    </row>
    <row r="6" spans="1:58" ht="12.75" customHeight="1" x14ac:dyDescent="0.2">
      <c r="A6" s="147" t="s">
        <v>6</v>
      </c>
      <c r="B6" s="147"/>
      <c r="C6" s="147"/>
      <c r="D6" s="147"/>
      <c r="E6" s="147"/>
      <c r="F6" s="147"/>
      <c r="G6" s="147"/>
      <c r="H6" s="147"/>
      <c r="I6" s="147"/>
      <c r="J6" s="164">
        <v>12</v>
      </c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  <c r="V6" s="161"/>
      <c r="W6" s="162"/>
      <c r="X6" s="163"/>
      <c r="Y6" s="6" t="s">
        <v>11</v>
      </c>
      <c r="Z6" s="12"/>
      <c r="AA6" s="12"/>
      <c r="AB6" s="32"/>
      <c r="AC6" s="32"/>
      <c r="AD6" s="12"/>
      <c r="AE6" s="12"/>
      <c r="AF6" s="12"/>
      <c r="AG6" s="12"/>
      <c r="AH6" s="12"/>
      <c r="AI6" s="32"/>
      <c r="AJ6" s="32"/>
      <c r="AK6" s="12"/>
      <c r="AL6" s="12"/>
      <c r="AM6" s="12"/>
      <c r="AN6" s="12"/>
      <c r="AO6" s="12"/>
      <c r="AP6" s="32"/>
      <c r="AQ6" s="32"/>
      <c r="AR6" s="12"/>
      <c r="AS6" s="12"/>
      <c r="AT6" s="12"/>
      <c r="AU6" s="12"/>
      <c r="AV6" s="12"/>
      <c r="AW6" s="32"/>
      <c r="AX6" s="32"/>
      <c r="AY6" s="12"/>
      <c r="AZ6" s="12"/>
      <c r="BA6" s="12"/>
      <c r="BB6" s="37"/>
      <c r="BC6" s="12"/>
      <c r="BD6" s="33"/>
      <c r="BE6" s="157">
        <f>SUM(Z6:BD6)</f>
        <v>0</v>
      </c>
      <c r="BF6" s="158"/>
    </row>
    <row r="7" spans="1:58" ht="12.75" customHeight="1" x14ac:dyDescent="0.2">
      <c r="A7" s="107" t="s">
        <v>12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9"/>
      <c r="AF7" s="181" t="s">
        <v>30</v>
      </c>
      <c r="AG7" s="182"/>
      <c r="AH7" s="182"/>
      <c r="AI7" s="183"/>
      <c r="AJ7" s="107" t="s">
        <v>13</v>
      </c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9"/>
      <c r="AX7" s="179" t="s">
        <v>29</v>
      </c>
      <c r="AY7" s="180"/>
      <c r="AZ7" s="180"/>
      <c r="BA7" s="180"/>
      <c r="BB7" s="180"/>
      <c r="BC7" s="180"/>
      <c r="BD7" s="180"/>
      <c r="BE7" s="142">
        <f>SUM(BE3:BF6)</f>
        <v>0</v>
      </c>
      <c r="BF7" s="143"/>
    </row>
    <row r="8" spans="1:58" ht="37.5" customHeight="1" x14ac:dyDescent="0.2">
      <c r="A8" s="166" t="s">
        <v>31</v>
      </c>
      <c r="B8" s="181" t="s">
        <v>34</v>
      </c>
      <c r="C8" s="182"/>
      <c r="D8" s="182"/>
      <c r="E8" s="182"/>
      <c r="F8" s="183"/>
      <c r="G8" s="111" t="s">
        <v>35</v>
      </c>
      <c r="H8" s="187"/>
      <c r="I8" s="112"/>
      <c r="J8" s="189" t="s">
        <v>36</v>
      </c>
      <c r="K8" s="190"/>
      <c r="L8" s="190"/>
      <c r="M8" s="190"/>
      <c r="N8" s="190"/>
      <c r="O8" s="190"/>
      <c r="P8" s="190"/>
      <c r="Q8" s="190"/>
      <c r="R8" s="190"/>
      <c r="S8" s="190"/>
      <c r="T8" s="191"/>
      <c r="U8" s="195" t="s">
        <v>37</v>
      </c>
      <c r="V8" s="196"/>
      <c r="W8" s="166" t="s">
        <v>0</v>
      </c>
      <c r="X8" s="166" t="s">
        <v>38</v>
      </c>
      <c r="Y8" s="166" t="s">
        <v>39</v>
      </c>
      <c r="Z8" s="166" t="s">
        <v>40</v>
      </c>
      <c r="AA8" s="166" t="s">
        <v>41</v>
      </c>
      <c r="AB8" s="166" t="s">
        <v>42</v>
      </c>
      <c r="AC8" s="166" t="s">
        <v>43</v>
      </c>
      <c r="AD8" s="166"/>
      <c r="AE8" s="166"/>
      <c r="AF8" s="184"/>
      <c r="AG8" s="185"/>
      <c r="AH8" s="185"/>
      <c r="AI8" s="186"/>
      <c r="AJ8" s="168" t="s">
        <v>14</v>
      </c>
      <c r="AK8" s="169"/>
      <c r="AL8" s="170" t="s">
        <v>15</v>
      </c>
      <c r="AM8" s="171"/>
      <c r="AN8" s="171"/>
      <c r="AO8" s="171"/>
      <c r="AP8" s="171"/>
      <c r="AQ8" s="171"/>
      <c r="AR8" s="172"/>
      <c r="AS8" s="166" t="s">
        <v>23</v>
      </c>
      <c r="AT8" s="170" t="s">
        <v>24</v>
      </c>
      <c r="AU8" s="172"/>
      <c r="AV8" s="177" t="s">
        <v>26</v>
      </c>
      <c r="AW8" s="177" t="s">
        <v>27</v>
      </c>
      <c r="AX8" s="166" t="s">
        <v>28</v>
      </c>
      <c r="AY8" s="175" t="s">
        <v>7</v>
      </c>
      <c r="AZ8" s="176"/>
      <c r="BA8" s="176"/>
      <c r="BB8" s="176"/>
      <c r="BC8" s="176"/>
      <c r="BD8" s="176"/>
      <c r="BE8" s="156"/>
      <c r="BF8" s="122" t="s">
        <v>1</v>
      </c>
    </row>
    <row r="9" spans="1:58" ht="49.5" x14ac:dyDescent="0.2">
      <c r="A9" s="167" t="s">
        <v>31</v>
      </c>
      <c r="B9" s="184"/>
      <c r="C9" s="185"/>
      <c r="D9" s="185"/>
      <c r="E9" s="185"/>
      <c r="F9" s="186"/>
      <c r="G9" s="115"/>
      <c r="H9" s="188"/>
      <c r="I9" s="116"/>
      <c r="J9" s="192"/>
      <c r="K9" s="193"/>
      <c r="L9" s="193"/>
      <c r="M9" s="193"/>
      <c r="N9" s="193"/>
      <c r="O9" s="193"/>
      <c r="P9" s="193"/>
      <c r="Q9" s="193"/>
      <c r="R9" s="193"/>
      <c r="S9" s="193"/>
      <c r="T9" s="194"/>
      <c r="U9" s="197"/>
      <c r="V9" s="198"/>
      <c r="W9" s="167"/>
      <c r="X9" s="167"/>
      <c r="Y9" s="167"/>
      <c r="Z9" s="167"/>
      <c r="AA9" s="167"/>
      <c r="AB9" s="167"/>
      <c r="AC9" s="167"/>
      <c r="AD9" s="167"/>
      <c r="AE9" s="167"/>
      <c r="AF9" s="4" t="s">
        <v>0</v>
      </c>
      <c r="AG9" s="4" t="s">
        <v>25</v>
      </c>
      <c r="AH9" s="173" t="s">
        <v>1</v>
      </c>
      <c r="AI9" s="174"/>
      <c r="AJ9" s="4" t="s">
        <v>0</v>
      </c>
      <c r="AK9" s="4" t="s">
        <v>25</v>
      </c>
      <c r="AL9" s="4" t="s">
        <v>16</v>
      </c>
      <c r="AM9" s="4" t="s">
        <v>17</v>
      </c>
      <c r="AN9" s="4" t="s">
        <v>18</v>
      </c>
      <c r="AO9" s="4" t="s">
        <v>19</v>
      </c>
      <c r="AP9" s="4" t="s">
        <v>20</v>
      </c>
      <c r="AQ9" s="4" t="s">
        <v>21</v>
      </c>
      <c r="AR9" s="4" t="s">
        <v>22</v>
      </c>
      <c r="AS9" s="167"/>
      <c r="AT9" s="4" t="s">
        <v>0</v>
      </c>
      <c r="AU9" s="4" t="s">
        <v>25</v>
      </c>
      <c r="AV9" s="178"/>
      <c r="AW9" s="178"/>
      <c r="AX9" s="167"/>
      <c r="AY9" s="4" t="s">
        <v>16</v>
      </c>
      <c r="AZ9" s="4" t="s">
        <v>17</v>
      </c>
      <c r="BA9" s="4" t="s">
        <v>18</v>
      </c>
      <c r="BB9" s="4" t="s">
        <v>19</v>
      </c>
      <c r="BC9" s="4" t="s">
        <v>20</v>
      </c>
      <c r="BD9" s="4" t="s">
        <v>21</v>
      </c>
      <c r="BE9" s="4" t="s">
        <v>22</v>
      </c>
      <c r="BF9" s="93"/>
    </row>
    <row r="10" spans="1:58" ht="12.75" customHeight="1" x14ac:dyDescent="0.2">
      <c r="A10" s="92" t="s">
        <v>32</v>
      </c>
      <c r="B10" s="127" t="s">
        <v>69</v>
      </c>
      <c r="C10" s="128"/>
      <c r="D10" s="128"/>
      <c r="E10" s="128"/>
      <c r="F10" s="129"/>
      <c r="G10" s="130" t="s">
        <v>82</v>
      </c>
      <c r="H10" s="131" t="s">
        <v>82</v>
      </c>
      <c r="I10" s="132" t="s">
        <v>82</v>
      </c>
      <c r="J10" s="199" t="s">
        <v>90</v>
      </c>
      <c r="K10" s="200"/>
      <c r="L10" s="200"/>
      <c r="M10" s="200"/>
      <c r="N10" s="200"/>
      <c r="O10" s="200"/>
      <c r="P10" s="200"/>
      <c r="Q10" s="200"/>
      <c r="R10" s="200"/>
      <c r="S10" s="200"/>
      <c r="T10" s="201"/>
      <c r="U10" s="107"/>
      <c r="V10" s="109"/>
      <c r="W10" s="24">
        <v>3</v>
      </c>
      <c r="X10" s="24"/>
      <c r="Y10" s="25"/>
      <c r="Z10" s="25"/>
      <c r="AA10" s="25"/>
      <c r="AB10" s="25"/>
      <c r="AC10" s="25"/>
      <c r="AD10" s="25"/>
      <c r="AE10" s="25"/>
      <c r="AF10" s="26"/>
      <c r="AG10" s="26"/>
      <c r="AH10" s="144">
        <f t="shared" ref="AH10:AH15" si="0">SUM(AF10:AG10)</f>
        <v>0</v>
      </c>
      <c r="AI10" s="145"/>
      <c r="AJ10" s="24"/>
      <c r="AK10" s="24"/>
      <c r="AL10" s="24"/>
      <c r="AM10" s="24"/>
      <c r="AN10" s="24"/>
      <c r="AO10" s="24"/>
      <c r="AP10" s="24"/>
      <c r="AQ10" s="24"/>
      <c r="AR10" s="24"/>
      <c r="AS10" s="22"/>
      <c r="AT10" s="5"/>
      <c r="AU10" s="5"/>
      <c r="AV10" s="56">
        <f>AS10*AJ10</f>
        <v>0</v>
      </c>
      <c r="AW10" s="56"/>
      <c r="AX10" s="22">
        <v>8</v>
      </c>
      <c r="AY10" s="59"/>
      <c r="AZ10" s="59"/>
      <c r="BA10" s="59"/>
      <c r="BB10" s="59"/>
      <c r="BC10" s="59"/>
      <c r="BD10" s="59"/>
      <c r="BE10" s="59"/>
      <c r="BF10" s="5"/>
    </row>
    <row r="11" spans="1:58" ht="12.75" customHeight="1" x14ac:dyDescent="0.2">
      <c r="A11" s="122"/>
      <c r="B11" s="127" t="s">
        <v>69</v>
      </c>
      <c r="C11" s="128"/>
      <c r="D11" s="128"/>
      <c r="E11" s="128"/>
      <c r="F11" s="129"/>
      <c r="G11" s="130" t="s">
        <v>83</v>
      </c>
      <c r="H11" s="131" t="s">
        <v>83</v>
      </c>
      <c r="I11" s="132" t="s">
        <v>83</v>
      </c>
      <c r="J11" s="127" t="s">
        <v>88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9"/>
      <c r="U11" s="107"/>
      <c r="V11" s="109"/>
      <c r="W11" s="24">
        <v>2</v>
      </c>
      <c r="X11" s="24"/>
      <c r="Y11" s="25"/>
      <c r="Z11" s="25"/>
      <c r="AA11" s="25"/>
      <c r="AB11" s="25"/>
      <c r="AC11" s="25"/>
      <c r="AD11" s="25"/>
      <c r="AE11" s="25"/>
      <c r="AF11" s="26"/>
      <c r="AG11" s="26"/>
      <c r="AH11" s="144">
        <f t="shared" si="0"/>
        <v>0</v>
      </c>
      <c r="AI11" s="145"/>
      <c r="AJ11" s="24"/>
      <c r="AK11" s="24"/>
      <c r="AL11" s="24"/>
      <c r="AM11" s="24"/>
      <c r="AN11" s="24"/>
      <c r="AO11" s="24"/>
      <c r="AP11" s="24"/>
      <c r="AQ11" s="24"/>
      <c r="AR11" s="24"/>
      <c r="AS11" s="22"/>
      <c r="AT11" s="5"/>
      <c r="AU11" s="5"/>
      <c r="AV11" s="56">
        <f t="shared" ref="AV11:AV14" si="1">AS11*AJ11</f>
        <v>0</v>
      </c>
      <c r="AW11" s="56"/>
      <c r="AX11" s="22">
        <v>9</v>
      </c>
      <c r="AY11" s="59"/>
      <c r="AZ11" s="59"/>
      <c r="BA11" s="59"/>
      <c r="BB11" s="59"/>
      <c r="BC11" s="59"/>
      <c r="BD11" s="59"/>
      <c r="BE11" s="59"/>
      <c r="BF11" s="5"/>
    </row>
    <row r="12" spans="1:58" ht="12.75" customHeight="1" x14ac:dyDescent="0.2">
      <c r="A12" s="122"/>
      <c r="B12" s="127" t="s">
        <v>69</v>
      </c>
      <c r="C12" s="128"/>
      <c r="D12" s="128"/>
      <c r="E12" s="128"/>
      <c r="F12" s="129"/>
      <c r="G12" s="130" t="s">
        <v>84</v>
      </c>
      <c r="H12" s="131" t="s">
        <v>84</v>
      </c>
      <c r="I12" s="132" t="s">
        <v>84</v>
      </c>
      <c r="J12" s="127" t="s">
        <v>89</v>
      </c>
      <c r="K12" s="128"/>
      <c r="L12" s="128"/>
      <c r="M12" s="128"/>
      <c r="N12" s="128"/>
      <c r="O12" s="128"/>
      <c r="P12" s="128"/>
      <c r="Q12" s="128"/>
      <c r="R12" s="128"/>
      <c r="S12" s="128"/>
      <c r="T12" s="129"/>
      <c r="U12" s="46"/>
      <c r="V12" s="50"/>
      <c r="W12" s="24">
        <v>3</v>
      </c>
      <c r="X12" s="24"/>
      <c r="Y12" s="25"/>
      <c r="Z12" s="25"/>
      <c r="AA12" s="25"/>
      <c r="AB12" s="25"/>
      <c r="AC12" s="25"/>
      <c r="AD12" s="25"/>
      <c r="AE12" s="25"/>
      <c r="AF12" s="26"/>
      <c r="AG12" s="26"/>
      <c r="AH12" s="144">
        <f t="shared" si="0"/>
        <v>0</v>
      </c>
      <c r="AI12" s="145"/>
      <c r="AJ12" s="24"/>
      <c r="AK12" s="24"/>
      <c r="AL12" s="24"/>
      <c r="AM12" s="24"/>
      <c r="AN12" s="24"/>
      <c r="AO12" s="24"/>
      <c r="AP12" s="24"/>
      <c r="AQ12" s="24"/>
      <c r="AR12" s="24"/>
      <c r="AS12" s="22"/>
      <c r="AT12" s="5"/>
      <c r="AU12" s="5"/>
      <c r="AV12" s="56">
        <f t="shared" si="1"/>
        <v>0</v>
      </c>
      <c r="AW12" s="56"/>
      <c r="AX12" s="60">
        <v>10</v>
      </c>
      <c r="AY12" s="59"/>
      <c r="AZ12" s="59"/>
      <c r="BA12" s="59"/>
      <c r="BB12" s="59"/>
      <c r="BC12" s="59"/>
      <c r="BD12" s="59"/>
      <c r="BE12" s="59"/>
      <c r="BF12" s="5"/>
    </row>
    <row r="13" spans="1:58" ht="12.75" customHeight="1" x14ac:dyDescent="0.2">
      <c r="A13" s="122"/>
      <c r="B13" s="127" t="s">
        <v>69</v>
      </c>
      <c r="C13" s="128"/>
      <c r="D13" s="128"/>
      <c r="E13" s="128"/>
      <c r="F13" s="129"/>
      <c r="G13" s="130" t="s">
        <v>85</v>
      </c>
      <c r="H13" s="131" t="s">
        <v>85</v>
      </c>
      <c r="I13" s="132" t="s">
        <v>85</v>
      </c>
      <c r="J13" s="127" t="s">
        <v>75</v>
      </c>
      <c r="K13" s="128"/>
      <c r="L13" s="128"/>
      <c r="M13" s="128"/>
      <c r="N13" s="128"/>
      <c r="O13" s="128"/>
      <c r="P13" s="128"/>
      <c r="Q13" s="128"/>
      <c r="R13" s="128"/>
      <c r="S13" s="128"/>
      <c r="T13" s="129"/>
      <c r="U13" s="46"/>
      <c r="V13" s="50"/>
      <c r="W13" s="24">
        <v>2</v>
      </c>
      <c r="X13" s="24"/>
      <c r="Y13" s="25"/>
      <c r="Z13" s="25"/>
      <c r="AA13" s="25"/>
      <c r="AB13" s="25"/>
      <c r="AC13" s="25"/>
      <c r="AD13" s="25"/>
      <c r="AE13" s="25"/>
      <c r="AF13" s="26"/>
      <c r="AG13" s="26"/>
      <c r="AH13" s="144">
        <f t="shared" si="0"/>
        <v>0</v>
      </c>
      <c r="AI13" s="145"/>
      <c r="AJ13" s="24"/>
      <c r="AK13" s="24"/>
      <c r="AL13" s="24"/>
      <c r="AM13" s="24"/>
      <c r="AN13" s="24"/>
      <c r="AO13" s="24"/>
      <c r="AP13" s="24"/>
      <c r="AQ13" s="24"/>
      <c r="AR13" s="24"/>
      <c r="AS13" s="22"/>
      <c r="AT13" s="5"/>
      <c r="AU13" s="5"/>
      <c r="AV13" s="56">
        <f t="shared" si="1"/>
        <v>0</v>
      </c>
      <c r="AW13" s="56"/>
      <c r="AX13" s="60">
        <v>11</v>
      </c>
      <c r="AY13" s="59"/>
      <c r="AZ13" s="59"/>
      <c r="BA13" s="59"/>
      <c r="BB13" s="59"/>
      <c r="BC13" s="59"/>
      <c r="BD13" s="59"/>
      <c r="BE13" s="59"/>
      <c r="BF13" s="5"/>
    </row>
    <row r="14" spans="1:58" ht="12.75" customHeight="1" x14ac:dyDescent="0.2">
      <c r="A14" s="122"/>
      <c r="B14" s="127" t="s">
        <v>69</v>
      </c>
      <c r="C14" s="128"/>
      <c r="D14" s="128"/>
      <c r="E14" s="128"/>
      <c r="F14" s="129"/>
      <c r="G14" s="130" t="s">
        <v>86</v>
      </c>
      <c r="H14" s="131" t="s">
        <v>86</v>
      </c>
      <c r="I14" s="132" t="s">
        <v>86</v>
      </c>
      <c r="J14" s="127" t="s">
        <v>74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9"/>
      <c r="U14" s="16"/>
      <c r="V14" s="17"/>
      <c r="W14" s="24">
        <v>2</v>
      </c>
      <c r="X14" s="24"/>
      <c r="Y14" s="25"/>
      <c r="Z14" s="25"/>
      <c r="AA14" s="25"/>
      <c r="AB14" s="25"/>
      <c r="AC14" s="25"/>
      <c r="AD14" s="25"/>
      <c r="AE14" s="25"/>
      <c r="AF14" s="26"/>
      <c r="AG14" s="26"/>
      <c r="AH14" s="144">
        <f t="shared" si="0"/>
        <v>0</v>
      </c>
      <c r="AI14" s="145"/>
      <c r="AJ14" s="24"/>
      <c r="AK14" s="24"/>
      <c r="AL14" s="24"/>
      <c r="AM14" s="24"/>
      <c r="AN14" s="24"/>
      <c r="AO14" s="24"/>
      <c r="AP14" s="24"/>
      <c r="AQ14" s="24"/>
      <c r="AR14" s="24"/>
      <c r="AS14" s="22"/>
      <c r="AT14" s="5"/>
      <c r="AU14" s="5"/>
      <c r="AV14" s="56">
        <f t="shared" si="1"/>
        <v>0</v>
      </c>
      <c r="AW14" s="56"/>
      <c r="AX14" s="60">
        <v>12</v>
      </c>
      <c r="AY14" s="59"/>
      <c r="AZ14" s="59"/>
      <c r="BA14" s="59"/>
      <c r="BB14" s="59"/>
      <c r="BC14" s="59"/>
      <c r="BD14" s="59"/>
      <c r="BE14" s="59"/>
      <c r="BF14" s="5"/>
    </row>
    <row r="15" spans="1:58" ht="12.75" customHeight="1" x14ac:dyDescent="0.2">
      <c r="A15" s="122"/>
      <c r="B15" s="127" t="s">
        <v>69</v>
      </c>
      <c r="C15" s="128"/>
      <c r="D15" s="128"/>
      <c r="E15" s="128"/>
      <c r="F15" s="129"/>
      <c r="G15" s="130" t="s">
        <v>87</v>
      </c>
      <c r="H15" s="131" t="s">
        <v>87</v>
      </c>
      <c r="I15" s="132" t="s">
        <v>87</v>
      </c>
      <c r="J15" s="139" t="s">
        <v>73</v>
      </c>
      <c r="K15" s="140"/>
      <c r="L15" s="140"/>
      <c r="M15" s="140"/>
      <c r="N15" s="140"/>
      <c r="O15" s="140"/>
      <c r="P15" s="140"/>
      <c r="Q15" s="140"/>
      <c r="R15" s="140"/>
      <c r="S15" s="140"/>
      <c r="T15" s="141"/>
      <c r="U15" s="16"/>
      <c r="V15" s="17"/>
      <c r="W15" s="27">
        <v>3</v>
      </c>
      <c r="X15" s="27"/>
      <c r="Y15" s="5"/>
      <c r="Z15" s="5"/>
      <c r="AA15" s="5"/>
      <c r="AB15" s="5"/>
      <c r="AC15" s="5"/>
      <c r="AD15" s="5"/>
      <c r="AE15" s="5"/>
      <c r="AF15" s="26"/>
      <c r="AG15" s="26"/>
      <c r="AH15" s="142">
        <f t="shared" si="0"/>
        <v>0</v>
      </c>
      <c r="AI15" s="143"/>
      <c r="AJ15" s="27"/>
      <c r="AK15" s="27"/>
      <c r="AL15" s="27"/>
      <c r="AM15" s="27"/>
      <c r="AN15" s="27"/>
      <c r="AO15" s="27"/>
      <c r="AP15" s="27"/>
      <c r="AQ15" s="27"/>
      <c r="AR15" s="27"/>
      <c r="AS15" s="22"/>
      <c r="AT15" s="5"/>
      <c r="AU15" s="5"/>
      <c r="AV15" s="56">
        <f>AS15*AO15</f>
        <v>0</v>
      </c>
      <c r="AW15" s="56"/>
      <c r="AX15" s="60">
        <v>13</v>
      </c>
      <c r="AY15" s="59"/>
      <c r="AZ15" s="59"/>
      <c r="BA15" s="59"/>
      <c r="BB15" s="59"/>
      <c r="BC15" s="59"/>
      <c r="BD15" s="59"/>
      <c r="BE15" s="59"/>
      <c r="BF15" s="5"/>
    </row>
    <row r="16" spans="1:58" ht="12.75" customHeight="1" x14ac:dyDescent="0.2">
      <c r="A16" s="122"/>
      <c r="B16" s="133" t="s">
        <v>76</v>
      </c>
      <c r="C16" s="134"/>
      <c r="D16" s="134"/>
      <c r="E16" s="134"/>
      <c r="F16" s="135"/>
      <c r="G16" s="133"/>
      <c r="H16" s="134"/>
      <c r="I16" s="135"/>
      <c r="J16" s="133" t="s">
        <v>91</v>
      </c>
      <c r="K16" s="134"/>
      <c r="L16" s="134"/>
      <c r="M16" s="134"/>
      <c r="N16" s="134"/>
      <c r="O16" s="134"/>
      <c r="P16" s="134"/>
      <c r="Q16" s="134"/>
      <c r="R16" s="134"/>
      <c r="S16" s="134"/>
      <c r="T16" s="135"/>
      <c r="U16" s="16"/>
      <c r="V16" s="17"/>
      <c r="W16" s="27">
        <v>3</v>
      </c>
      <c r="X16" s="27"/>
      <c r="Y16" s="26"/>
      <c r="Z16" s="5"/>
      <c r="AA16" s="5"/>
      <c r="AB16" s="5"/>
      <c r="AC16" s="5"/>
      <c r="AD16" s="5"/>
      <c r="AE16" s="5"/>
      <c r="AF16" s="26"/>
      <c r="AG16" s="26"/>
      <c r="AH16" s="142"/>
      <c r="AI16" s="143"/>
      <c r="AJ16" s="27"/>
      <c r="AK16" s="27"/>
      <c r="AL16" s="27"/>
      <c r="AM16" s="27"/>
      <c r="AN16" s="27"/>
      <c r="AO16" s="27"/>
      <c r="AP16" s="27"/>
      <c r="AQ16" s="27"/>
      <c r="AR16" s="27"/>
      <c r="AS16" s="22"/>
      <c r="AT16" s="5"/>
      <c r="AU16" s="5"/>
      <c r="AV16" s="56">
        <f t="shared" ref="AV16:AV34" si="2">AS16*AO16</f>
        <v>0</v>
      </c>
      <c r="AW16" s="56"/>
      <c r="AX16" s="60">
        <v>14</v>
      </c>
      <c r="AY16" s="59"/>
      <c r="AZ16" s="59"/>
      <c r="BA16" s="59"/>
      <c r="BB16" s="59"/>
      <c r="BC16" s="59"/>
      <c r="BD16" s="59"/>
      <c r="BE16" s="59"/>
      <c r="BF16" s="5"/>
    </row>
    <row r="17" spans="1:58" ht="12.75" customHeight="1" x14ac:dyDescent="0.2">
      <c r="A17" s="122"/>
      <c r="B17" s="133"/>
      <c r="C17" s="134"/>
      <c r="D17" s="134"/>
      <c r="E17" s="134"/>
      <c r="F17" s="135"/>
      <c r="G17" s="133"/>
      <c r="H17" s="134"/>
      <c r="I17" s="135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6"/>
      <c r="V17" s="138"/>
      <c r="W17" s="5"/>
      <c r="X17" s="5"/>
      <c r="Y17" s="5"/>
      <c r="Z17" s="5"/>
      <c r="AA17" s="5"/>
      <c r="AB17" s="5"/>
      <c r="AC17" s="5"/>
      <c r="AD17" s="5"/>
      <c r="AE17" s="5"/>
      <c r="AF17" s="26"/>
      <c r="AG17" s="26"/>
      <c r="AH17" s="142"/>
      <c r="AI17" s="143"/>
      <c r="AJ17" s="22"/>
      <c r="AK17" s="22"/>
      <c r="AL17" s="5"/>
      <c r="AM17" s="5"/>
      <c r="AN17" s="5"/>
      <c r="AO17" s="28"/>
      <c r="AP17" s="5"/>
      <c r="AQ17" s="5"/>
      <c r="AR17" s="5"/>
      <c r="AS17" s="5"/>
      <c r="AT17" s="5"/>
      <c r="AU17" s="5"/>
      <c r="AV17" s="56">
        <f t="shared" si="2"/>
        <v>0</v>
      </c>
      <c r="AW17" s="56"/>
      <c r="AX17" s="60">
        <v>15</v>
      </c>
      <c r="AY17" s="59"/>
      <c r="AZ17" s="59"/>
      <c r="BA17" s="59"/>
      <c r="BB17" s="59"/>
      <c r="BC17" s="59"/>
      <c r="BD17" s="59"/>
      <c r="BE17" s="59"/>
      <c r="BF17" s="5"/>
    </row>
    <row r="18" spans="1:58" ht="12.75" customHeight="1" x14ac:dyDescent="0.2">
      <c r="A18" s="122"/>
      <c r="B18" s="133"/>
      <c r="C18" s="134"/>
      <c r="D18" s="134"/>
      <c r="E18" s="134"/>
      <c r="F18" s="135"/>
      <c r="G18" s="133"/>
      <c r="H18" s="134"/>
      <c r="I18" s="135"/>
      <c r="J18" s="133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U18" s="136"/>
      <c r="V18" s="138"/>
      <c r="W18" s="5"/>
      <c r="X18" s="5"/>
      <c r="Y18" s="5"/>
      <c r="Z18" s="5"/>
      <c r="AA18" s="5"/>
      <c r="AB18" s="5"/>
      <c r="AC18" s="5"/>
      <c r="AD18" s="5"/>
      <c r="AE18" s="5"/>
      <c r="AF18" s="26"/>
      <c r="AG18" s="26"/>
      <c r="AH18" s="142"/>
      <c r="AI18" s="143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6">
        <f t="shared" si="2"/>
        <v>0</v>
      </c>
      <c r="AW18" s="56"/>
      <c r="AX18" s="60">
        <v>16</v>
      </c>
      <c r="AY18" s="59"/>
      <c r="AZ18" s="59"/>
      <c r="BA18" s="59"/>
      <c r="BB18" s="59"/>
      <c r="BC18" s="59"/>
      <c r="BD18" s="59"/>
      <c r="BE18" s="59"/>
      <c r="BF18" s="5"/>
    </row>
    <row r="19" spans="1:58" ht="12.75" customHeight="1" x14ac:dyDescent="0.2">
      <c r="A19" s="122"/>
      <c r="B19" s="133"/>
      <c r="C19" s="134"/>
      <c r="D19" s="134"/>
      <c r="E19" s="134"/>
      <c r="F19" s="135"/>
      <c r="G19" s="133"/>
      <c r="H19" s="134"/>
      <c r="I19" s="135"/>
      <c r="J19" s="133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6"/>
      <c r="V19" s="138"/>
      <c r="W19" s="5"/>
      <c r="X19" s="5"/>
      <c r="Y19" s="5"/>
      <c r="Z19" s="5"/>
      <c r="AA19" s="5"/>
      <c r="AB19" s="5"/>
      <c r="AC19" s="5"/>
      <c r="AD19" s="5"/>
      <c r="AE19" s="5"/>
      <c r="AF19" s="26"/>
      <c r="AG19" s="26"/>
      <c r="AH19" s="142"/>
      <c r="AI19" s="143"/>
      <c r="AJ19" s="5"/>
      <c r="AK19" s="5"/>
      <c r="AL19" s="5"/>
      <c r="AM19" s="5"/>
      <c r="AN19" s="5"/>
      <c r="AO19" s="5"/>
      <c r="AP19" s="5"/>
      <c r="AQ19" s="5"/>
      <c r="AR19" s="5"/>
      <c r="AS19" s="15"/>
      <c r="AT19" s="5"/>
      <c r="AU19" s="5"/>
      <c r="AV19" s="56">
        <f t="shared" si="2"/>
        <v>0</v>
      </c>
      <c r="AW19" s="56"/>
      <c r="AX19" s="60">
        <v>17</v>
      </c>
      <c r="AY19" s="59"/>
      <c r="AZ19" s="59"/>
      <c r="BA19" s="59"/>
      <c r="BB19" s="59"/>
      <c r="BC19" s="59"/>
      <c r="BD19" s="59"/>
      <c r="BE19" s="59"/>
      <c r="BF19" s="5"/>
    </row>
    <row r="20" spans="1:58" ht="12.75" customHeight="1" x14ac:dyDescent="0.2">
      <c r="A20" s="122"/>
      <c r="B20" s="133"/>
      <c r="C20" s="134"/>
      <c r="D20" s="134"/>
      <c r="E20" s="134"/>
      <c r="F20" s="135"/>
      <c r="G20" s="133"/>
      <c r="H20" s="134"/>
      <c r="I20" s="135"/>
      <c r="J20" s="133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136"/>
      <c r="V20" s="138"/>
      <c r="W20" s="5"/>
      <c r="X20" s="5"/>
      <c r="Y20" s="5"/>
      <c r="Z20" s="5"/>
      <c r="AA20" s="5"/>
      <c r="AB20" s="5"/>
      <c r="AC20" s="5"/>
      <c r="AD20" s="5"/>
      <c r="AE20" s="5"/>
      <c r="AF20" s="26"/>
      <c r="AG20" s="26"/>
      <c r="AH20" s="142"/>
      <c r="AI20" s="143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6">
        <f t="shared" si="2"/>
        <v>0</v>
      </c>
      <c r="AW20" s="56"/>
      <c r="AX20" s="60">
        <v>18</v>
      </c>
      <c r="AY20" s="61"/>
      <c r="AZ20" s="61"/>
      <c r="BA20" s="61"/>
      <c r="BB20" s="61"/>
      <c r="BC20" s="61"/>
      <c r="BD20" s="61"/>
      <c r="BE20" s="22"/>
      <c r="BF20" s="5"/>
    </row>
    <row r="21" spans="1:58" ht="12.75" customHeight="1" x14ac:dyDescent="0.2">
      <c r="A21" s="122"/>
      <c r="B21" s="133"/>
      <c r="C21" s="134"/>
      <c r="D21" s="134"/>
      <c r="E21" s="134"/>
      <c r="F21" s="135"/>
      <c r="G21" s="136"/>
      <c r="H21" s="137"/>
      <c r="I21" s="138"/>
      <c r="J21" s="133"/>
      <c r="K21" s="134"/>
      <c r="L21" s="134"/>
      <c r="M21" s="134"/>
      <c r="N21" s="134"/>
      <c r="O21" s="134"/>
      <c r="P21" s="134"/>
      <c r="Q21" s="134"/>
      <c r="R21" s="134"/>
      <c r="S21" s="134"/>
      <c r="T21" s="135"/>
      <c r="U21" s="136"/>
      <c r="V21" s="138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07"/>
      <c r="AI21" s="109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6">
        <f t="shared" si="2"/>
        <v>0</v>
      </c>
      <c r="AW21" s="56"/>
      <c r="AX21" s="60"/>
      <c r="AY21" s="61"/>
      <c r="AZ21" s="61"/>
      <c r="BA21" s="61"/>
      <c r="BB21" s="61"/>
      <c r="BC21" s="61"/>
      <c r="BD21" s="61"/>
      <c r="BE21" s="61"/>
      <c r="BF21" s="5"/>
    </row>
    <row r="22" spans="1:58" ht="12.75" customHeight="1" x14ac:dyDescent="0.2">
      <c r="A22" s="122"/>
      <c r="B22" s="133"/>
      <c r="C22" s="134"/>
      <c r="D22" s="134"/>
      <c r="E22" s="134"/>
      <c r="F22" s="135"/>
      <c r="G22" s="136"/>
      <c r="H22" s="137"/>
      <c r="I22" s="138"/>
      <c r="J22" s="133"/>
      <c r="K22" s="134"/>
      <c r="L22" s="134"/>
      <c r="M22" s="134"/>
      <c r="N22" s="134"/>
      <c r="O22" s="134"/>
      <c r="P22" s="134"/>
      <c r="Q22" s="134"/>
      <c r="R22" s="134"/>
      <c r="S22" s="134"/>
      <c r="T22" s="135"/>
      <c r="U22" s="136"/>
      <c r="V22" s="138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107"/>
      <c r="AI22" s="109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6">
        <f t="shared" si="2"/>
        <v>0</v>
      </c>
      <c r="AW22" s="56"/>
      <c r="AX22" s="60">
        <v>15</v>
      </c>
      <c r="AY22" s="22"/>
      <c r="AZ22" s="22"/>
      <c r="BA22" s="61"/>
      <c r="BB22" s="61"/>
      <c r="BC22" s="61"/>
      <c r="BD22" s="61"/>
      <c r="BE22" s="22"/>
      <c r="BF22" s="5"/>
    </row>
    <row r="23" spans="1:58" ht="12.75" customHeight="1" x14ac:dyDescent="0.2">
      <c r="A23" s="122"/>
      <c r="B23" s="136"/>
      <c r="C23" s="137"/>
      <c r="D23" s="137"/>
      <c r="E23" s="137"/>
      <c r="F23" s="138"/>
      <c r="G23" s="136"/>
      <c r="H23" s="137"/>
      <c r="I23" s="138"/>
      <c r="J23" s="133"/>
      <c r="K23" s="134"/>
      <c r="L23" s="134"/>
      <c r="M23" s="134"/>
      <c r="N23" s="134"/>
      <c r="O23" s="134"/>
      <c r="P23" s="134"/>
      <c r="Q23" s="134"/>
      <c r="R23" s="134"/>
      <c r="S23" s="134"/>
      <c r="T23" s="135"/>
      <c r="U23" s="136"/>
      <c r="V23" s="138"/>
      <c r="W23" s="5"/>
      <c r="X23" s="5"/>
      <c r="Y23" s="5"/>
      <c r="Z23" s="5"/>
      <c r="AA23" s="5"/>
      <c r="AB23" s="5"/>
      <c r="AC23" s="5"/>
      <c r="AD23" s="5"/>
      <c r="AE23" s="5"/>
      <c r="AF23" s="26" t="s">
        <v>67</v>
      </c>
      <c r="AG23" s="5"/>
      <c r="AH23" s="142"/>
      <c r="AI23" s="143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6">
        <f t="shared" si="2"/>
        <v>0</v>
      </c>
      <c r="AW23" s="56"/>
      <c r="AX23" s="60">
        <v>16</v>
      </c>
      <c r="AY23" s="22"/>
      <c r="AZ23" s="22"/>
      <c r="BA23" s="61"/>
      <c r="BB23" s="61"/>
      <c r="BC23" s="61"/>
      <c r="BD23" s="61"/>
      <c r="BE23" s="22"/>
      <c r="BF23" s="5"/>
    </row>
    <row r="24" spans="1:58" ht="12.75" customHeight="1" x14ac:dyDescent="0.2">
      <c r="A24" s="93"/>
      <c r="B24" s="136" t="s">
        <v>44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8"/>
      <c r="W24" s="56">
        <f>SUM(W10:W23)</f>
        <v>18</v>
      </c>
      <c r="X24" s="56">
        <f>SUM(X10:X23)</f>
        <v>0</v>
      </c>
      <c r="Y24" s="56"/>
      <c r="Z24" s="56"/>
      <c r="AA24" s="56"/>
      <c r="AB24" s="56"/>
      <c r="AC24" s="56"/>
      <c r="AD24" s="56"/>
      <c r="AE24" s="56"/>
      <c r="AF24" s="56">
        <f>SUM(AF10:AF23)</f>
        <v>0</v>
      </c>
      <c r="AG24" s="56">
        <f>SUM(AG10:AG23)</f>
        <v>0</v>
      </c>
      <c r="AH24" s="96">
        <f>SUM(AH10:AI23)</f>
        <v>0</v>
      </c>
      <c r="AI24" s="97"/>
      <c r="AJ24" s="45">
        <f>SUM(AJ10:AJ23)</f>
        <v>0</v>
      </c>
      <c r="AK24" s="45">
        <f t="shared" ref="AK24:AU24" si="3">SUM(AK10:AK23)</f>
        <v>0</v>
      </c>
      <c r="AL24" s="45">
        <f t="shared" si="3"/>
        <v>0</v>
      </c>
      <c r="AM24" s="45">
        <f t="shared" si="3"/>
        <v>0</v>
      </c>
      <c r="AN24" s="45">
        <f t="shared" si="3"/>
        <v>0</v>
      </c>
      <c r="AO24" s="45">
        <f t="shared" si="3"/>
        <v>0</v>
      </c>
      <c r="AP24" s="45">
        <f t="shared" si="3"/>
        <v>0</v>
      </c>
      <c r="AQ24" s="45">
        <f t="shared" si="3"/>
        <v>0</v>
      </c>
      <c r="AR24" s="45">
        <f t="shared" si="3"/>
        <v>0</v>
      </c>
      <c r="AS24" s="45">
        <f t="shared" si="3"/>
        <v>0</v>
      </c>
      <c r="AT24" s="45">
        <f t="shared" si="3"/>
        <v>0</v>
      </c>
      <c r="AU24" s="45">
        <f t="shared" si="3"/>
        <v>0</v>
      </c>
      <c r="AV24" s="18">
        <f t="shared" ref="AV24" si="4">SUM(AV10:AW23)</f>
        <v>0</v>
      </c>
      <c r="AW24" s="18"/>
      <c r="AX24" s="60">
        <v>17</v>
      </c>
      <c r="AY24" s="59"/>
      <c r="AZ24" s="29"/>
      <c r="BA24" s="29"/>
      <c r="BB24" s="29"/>
      <c r="BC24" s="29"/>
      <c r="BD24" s="29"/>
      <c r="BE24" s="29"/>
      <c r="BF24" s="5"/>
    </row>
    <row r="25" spans="1:58" ht="12.75" customHeight="1" x14ac:dyDescent="0.2">
      <c r="A25" s="92" t="s">
        <v>33</v>
      </c>
      <c r="B25" s="47" t="s">
        <v>76</v>
      </c>
      <c r="C25" s="48"/>
      <c r="D25" s="48"/>
      <c r="E25" s="48"/>
      <c r="F25" s="49"/>
      <c r="G25" s="130"/>
      <c r="H25" s="131"/>
      <c r="I25" s="132"/>
      <c r="J25" s="51" t="s">
        <v>91</v>
      </c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130"/>
      <c r="V25" s="132"/>
      <c r="W25" s="27">
        <v>3</v>
      </c>
      <c r="X25" s="30"/>
      <c r="Y25" s="5"/>
      <c r="Z25" s="5"/>
      <c r="AA25" s="5"/>
      <c r="AB25" s="5"/>
      <c r="AC25" s="5"/>
      <c r="AD25" s="5"/>
      <c r="AE25" s="5"/>
      <c r="AF25" s="5"/>
      <c r="AG25" s="5"/>
      <c r="AH25" s="107">
        <f>AG25+AF25</f>
        <v>0</v>
      </c>
      <c r="AI25" s="109"/>
      <c r="AJ25" s="27"/>
      <c r="AK25" s="27"/>
      <c r="AL25" s="27"/>
      <c r="AM25" s="27"/>
      <c r="AN25" s="27"/>
      <c r="AO25" s="27"/>
      <c r="AP25" s="27"/>
      <c r="AQ25" s="5"/>
      <c r="AR25" s="5"/>
      <c r="AS25" s="5"/>
      <c r="AT25" s="5"/>
      <c r="AU25" s="5"/>
      <c r="AV25" s="56">
        <f t="shared" si="2"/>
        <v>0</v>
      </c>
      <c r="AW25" s="56"/>
      <c r="AX25" s="60">
        <v>18</v>
      </c>
      <c r="AY25" s="59"/>
      <c r="AZ25" s="22"/>
      <c r="BA25" s="61"/>
      <c r="BB25" s="61"/>
      <c r="BC25" s="61"/>
      <c r="BD25" s="22"/>
      <c r="BE25" s="22"/>
      <c r="BF25" s="5"/>
    </row>
    <row r="26" spans="1:58" ht="12.75" customHeight="1" x14ac:dyDescent="0.2">
      <c r="A26" s="122"/>
      <c r="B26" s="133"/>
      <c r="C26" s="134"/>
      <c r="D26" s="134"/>
      <c r="E26" s="134"/>
      <c r="F26" s="135"/>
      <c r="G26" s="133"/>
      <c r="H26" s="134"/>
      <c r="I26" s="135"/>
      <c r="J26" s="133"/>
      <c r="K26" s="134"/>
      <c r="L26" s="134"/>
      <c r="M26" s="134"/>
      <c r="N26" s="134"/>
      <c r="O26" s="134"/>
      <c r="P26" s="134"/>
      <c r="Q26" s="134"/>
      <c r="R26" s="134"/>
      <c r="S26" s="134"/>
      <c r="T26" s="135"/>
      <c r="U26" s="130"/>
      <c r="V26" s="132"/>
      <c r="W26" s="27"/>
      <c r="X26" s="27"/>
      <c r="Y26" s="5"/>
      <c r="Z26" s="5"/>
      <c r="AA26" s="5"/>
      <c r="AB26" s="5"/>
      <c r="AC26" s="5"/>
      <c r="AD26" s="5"/>
      <c r="AE26" s="5"/>
      <c r="AF26" s="5"/>
      <c r="AG26" s="5"/>
      <c r="AH26" s="107"/>
      <c r="AI26" s="109"/>
      <c r="AJ26" s="27"/>
      <c r="AK26" s="27"/>
      <c r="AL26" s="27"/>
      <c r="AM26" s="27"/>
      <c r="AN26" s="27"/>
      <c r="AO26" s="27"/>
      <c r="AP26" s="27"/>
      <c r="AQ26" s="5"/>
      <c r="AR26" s="5"/>
      <c r="AS26" s="5"/>
      <c r="AT26" s="5"/>
      <c r="AU26" s="5"/>
      <c r="AV26" s="56">
        <f t="shared" si="2"/>
        <v>0</v>
      </c>
      <c r="AW26" s="56"/>
      <c r="AX26" s="60">
        <v>19</v>
      </c>
      <c r="AY26" s="59"/>
      <c r="AZ26" s="22"/>
      <c r="BA26" s="61"/>
      <c r="BB26" s="61"/>
      <c r="BC26" s="61"/>
      <c r="BD26" s="22"/>
      <c r="BE26" s="22"/>
      <c r="BF26" s="5"/>
    </row>
    <row r="27" spans="1:58" ht="12.75" customHeight="1" x14ac:dyDescent="0.2">
      <c r="A27" s="122"/>
      <c r="B27" s="127"/>
      <c r="C27" s="128"/>
      <c r="D27" s="128"/>
      <c r="E27" s="128"/>
      <c r="F27" s="129"/>
      <c r="G27" s="130"/>
      <c r="H27" s="131"/>
      <c r="I27" s="132"/>
      <c r="J27" s="127"/>
      <c r="K27" s="128"/>
      <c r="L27" s="128"/>
      <c r="M27" s="128"/>
      <c r="N27" s="128"/>
      <c r="O27" s="128"/>
      <c r="P27" s="128"/>
      <c r="Q27" s="128"/>
      <c r="R27" s="128"/>
      <c r="S27" s="128"/>
      <c r="T27" s="129"/>
      <c r="U27" s="130"/>
      <c r="V27" s="132"/>
      <c r="W27" s="27"/>
      <c r="X27" s="27"/>
      <c r="Y27" s="5"/>
      <c r="Z27" s="5"/>
      <c r="AA27" s="5"/>
      <c r="AB27" s="5"/>
      <c r="AC27" s="5"/>
      <c r="AD27" s="5"/>
      <c r="AE27" s="5"/>
      <c r="AF27" s="5"/>
      <c r="AG27" s="5"/>
      <c r="AH27" s="107"/>
      <c r="AI27" s="109"/>
      <c r="AJ27" s="27"/>
      <c r="AK27" s="27"/>
      <c r="AL27" s="27"/>
      <c r="AM27" s="27"/>
      <c r="AN27" s="27"/>
      <c r="AO27" s="27"/>
      <c r="AP27" s="27"/>
      <c r="AQ27" s="5"/>
      <c r="AR27" s="5"/>
      <c r="AS27" s="5"/>
      <c r="AT27" s="5"/>
      <c r="AU27" s="5"/>
      <c r="AV27" s="56">
        <f t="shared" si="2"/>
        <v>0</v>
      </c>
      <c r="AW27" s="56"/>
      <c r="AX27" s="60">
        <v>20</v>
      </c>
      <c r="AY27" s="59"/>
      <c r="AZ27" s="59"/>
      <c r="BA27" s="59"/>
      <c r="BB27" s="59"/>
      <c r="BC27" s="59"/>
      <c r="BD27" s="59"/>
      <c r="BE27" s="59"/>
      <c r="BF27" s="5"/>
    </row>
    <row r="28" spans="1:58" ht="12.75" customHeight="1" x14ac:dyDescent="0.2">
      <c r="A28" s="122"/>
      <c r="B28" s="127"/>
      <c r="C28" s="128"/>
      <c r="D28" s="128"/>
      <c r="E28" s="128"/>
      <c r="F28" s="129"/>
      <c r="G28" s="130"/>
      <c r="H28" s="131"/>
      <c r="I28" s="132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1"/>
      <c r="U28" s="130"/>
      <c r="V28" s="132"/>
      <c r="W28" s="27"/>
      <c r="X28" s="27"/>
      <c r="Y28" s="5"/>
      <c r="Z28" s="5"/>
      <c r="AA28" s="5"/>
      <c r="AB28" s="5"/>
      <c r="AC28" s="5"/>
      <c r="AD28" s="5"/>
      <c r="AE28" s="5"/>
      <c r="AF28" s="26"/>
      <c r="AG28" s="26"/>
      <c r="AH28" s="107"/>
      <c r="AI28" s="109"/>
      <c r="AJ28" s="27"/>
      <c r="AK28" s="30"/>
      <c r="AL28" s="30"/>
      <c r="AM28" s="27"/>
      <c r="AN28" s="27"/>
      <c r="AO28" s="30"/>
      <c r="AP28" s="30"/>
      <c r="AQ28" s="26"/>
      <c r="AR28" s="26"/>
      <c r="AS28" s="5"/>
      <c r="AT28" s="5"/>
      <c r="AU28" s="26"/>
      <c r="AV28" s="56">
        <f t="shared" si="2"/>
        <v>0</v>
      </c>
      <c r="AW28" s="56"/>
      <c r="AX28" s="60">
        <v>21</v>
      </c>
      <c r="AY28" s="59"/>
      <c r="AZ28" s="59"/>
      <c r="BA28" s="59"/>
      <c r="BB28" s="59"/>
      <c r="BC28" s="59"/>
      <c r="BD28" s="59"/>
      <c r="BE28" s="59"/>
      <c r="BF28" s="5"/>
    </row>
    <row r="29" spans="1:58" ht="12.75" customHeight="1" x14ac:dyDescent="0.2">
      <c r="A29" s="122"/>
      <c r="B29" s="127"/>
      <c r="C29" s="128"/>
      <c r="D29" s="128"/>
      <c r="E29" s="128"/>
      <c r="F29" s="129"/>
      <c r="G29" s="130"/>
      <c r="H29" s="131"/>
      <c r="I29" s="132"/>
      <c r="J29" s="127"/>
      <c r="K29" s="128"/>
      <c r="L29" s="128"/>
      <c r="M29" s="128"/>
      <c r="N29" s="128"/>
      <c r="O29" s="128"/>
      <c r="P29" s="128"/>
      <c r="Q29" s="128"/>
      <c r="R29" s="128"/>
      <c r="S29" s="128"/>
      <c r="T29" s="129"/>
      <c r="U29" s="130"/>
      <c r="V29" s="132"/>
      <c r="W29" s="27"/>
      <c r="X29" s="27"/>
      <c r="Y29" s="5"/>
      <c r="Z29" s="5"/>
      <c r="AA29" s="5"/>
      <c r="AB29" s="5"/>
      <c r="AC29" s="5"/>
      <c r="AD29" s="5"/>
      <c r="AE29" s="5"/>
      <c r="AF29" s="26"/>
      <c r="AG29" s="26"/>
      <c r="AH29" s="107"/>
      <c r="AI29" s="109"/>
      <c r="AJ29" s="27"/>
      <c r="AK29" s="27"/>
      <c r="AL29" s="27"/>
      <c r="AM29" s="27"/>
      <c r="AN29" s="27"/>
      <c r="AO29" s="27"/>
      <c r="AP29" s="27"/>
      <c r="AQ29" s="5"/>
      <c r="AR29" s="5"/>
      <c r="AS29" s="5"/>
      <c r="AT29" s="5"/>
      <c r="AU29" s="5"/>
      <c r="AV29" s="56">
        <f t="shared" si="2"/>
        <v>0</v>
      </c>
      <c r="AW29" s="56"/>
      <c r="AX29" s="60">
        <v>22</v>
      </c>
      <c r="AY29" s="59"/>
      <c r="AZ29" s="59"/>
      <c r="BA29" s="59"/>
      <c r="BB29" s="59"/>
      <c r="BC29" s="59"/>
      <c r="BD29" s="59"/>
      <c r="BE29" s="59"/>
      <c r="BF29" s="5"/>
    </row>
    <row r="30" spans="1:58" ht="12.75" customHeight="1" x14ac:dyDescent="0.2">
      <c r="A30" s="122"/>
      <c r="B30" s="127"/>
      <c r="C30" s="128"/>
      <c r="D30" s="128"/>
      <c r="E30" s="128"/>
      <c r="F30" s="129"/>
      <c r="G30" s="130"/>
      <c r="H30" s="131"/>
      <c r="I30" s="132"/>
      <c r="J30" s="127"/>
      <c r="K30" s="128"/>
      <c r="L30" s="128"/>
      <c r="M30" s="128"/>
      <c r="N30" s="128"/>
      <c r="O30" s="128"/>
      <c r="P30" s="128"/>
      <c r="Q30" s="128"/>
      <c r="R30" s="128"/>
      <c r="S30" s="128"/>
      <c r="T30" s="129"/>
      <c r="U30" s="130"/>
      <c r="V30" s="132"/>
      <c r="W30" s="27"/>
      <c r="X30" s="27"/>
      <c r="Y30" s="5"/>
      <c r="Z30" s="5"/>
      <c r="AA30" s="5"/>
      <c r="AB30" s="5"/>
      <c r="AC30" s="5"/>
      <c r="AD30" s="5"/>
      <c r="AE30" s="5"/>
      <c r="AF30" s="5"/>
      <c r="AG30" s="5"/>
      <c r="AH30" s="107"/>
      <c r="AI30" s="109"/>
      <c r="AJ30" s="27"/>
      <c r="AK30" s="27"/>
      <c r="AL30" s="27"/>
      <c r="AM30" s="27"/>
      <c r="AN30" s="27"/>
      <c r="AO30" s="27"/>
      <c r="AP30" s="27"/>
      <c r="AQ30" s="5"/>
      <c r="AR30" s="5"/>
      <c r="AS30" s="5"/>
      <c r="AT30" s="5"/>
      <c r="AU30" s="5"/>
      <c r="AV30" s="56">
        <f t="shared" si="2"/>
        <v>0</v>
      </c>
      <c r="AW30" s="56"/>
      <c r="AX30" s="3"/>
      <c r="AY30" s="3"/>
      <c r="AZ30" s="27"/>
      <c r="BA30" s="27"/>
      <c r="BB30" s="27"/>
      <c r="BC30" s="27"/>
      <c r="BD30" s="27"/>
      <c r="BE30" s="27"/>
      <c r="BF30" s="5"/>
    </row>
    <row r="31" spans="1:58" ht="12.75" customHeight="1" x14ac:dyDescent="0.2">
      <c r="A31" s="122"/>
      <c r="B31" s="133"/>
      <c r="C31" s="134"/>
      <c r="D31" s="134"/>
      <c r="E31" s="134"/>
      <c r="F31" s="135"/>
      <c r="G31" s="136"/>
      <c r="H31" s="137"/>
      <c r="I31" s="138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5"/>
      <c r="U31" s="136"/>
      <c r="V31" s="138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107"/>
      <c r="AI31" s="109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6">
        <f t="shared" si="2"/>
        <v>0</v>
      </c>
      <c r="AW31" s="56"/>
      <c r="AX31" s="3"/>
      <c r="AY31" s="3"/>
      <c r="AZ31" s="27"/>
      <c r="BA31" s="27"/>
      <c r="BB31" s="27"/>
      <c r="BC31" s="27"/>
      <c r="BD31" s="27"/>
      <c r="BE31" s="27"/>
      <c r="BF31" s="5"/>
    </row>
    <row r="32" spans="1:58" ht="12.75" customHeight="1" x14ac:dyDescent="0.2">
      <c r="A32" s="122"/>
      <c r="B32" s="119"/>
      <c r="C32" s="120"/>
      <c r="D32" s="120"/>
      <c r="E32" s="120"/>
      <c r="F32" s="121"/>
      <c r="G32" s="107"/>
      <c r="H32" s="108"/>
      <c r="I32" s="109"/>
      <c r="J32" s="119"/>
      <c r="K32" s="120"/>
      <c r="L32" s="120"/>
      <c r="M32" s="120"/>
      <c r="N32" s="120"/>
      <c r="O32" s="120"/>
      <c r="P32" s="120"/>
      <c r="Q32" s="120"/>
      <c r="R32" s="120"/>
      <c r="S32" s="120"/>
      <c r="T32" s="121"/>
      <c r="U32" s="107"/>
      <c r="V32" s="109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107"/>
      <c r="AI32" s="109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6">
        <f t="shared" si="2"/>
        <v>0</v>
      </c>
      <c r="AW32" s="56"/>
      <c r="AX32" s="3"/>
      <c r="AY32" s="3"/>
      <c r="AZ32" s="27"/>
      <c r="BA32" s="27"/>
      <c r="BB32" s="27"/>
      <c r="BC32" s="27"/>
      <c r="BD32" s="27"/>
      <c r="BE32" s="27"/>
      <c r="BF32" s="5"/>
    </row>
    <row r="33" spans="1:58" ht="12.75" customHeight="1" x14ac:dyDescent="0.2">
      <c r="A33" s="93"/>
      <c r="B33" s="107" t="s">
        <v>66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9"/>
      <c r="W33" s="56">
        <f>SUM(W25:W32)</f>
        <v>3</v>
      </c>
      <c r="X33" s="56">
        <f t="shared" ref="X33:AE33" si="5">SUM(X25:X32)</f>
        <v>0</v>
      </c>
      <c r="Y33" s="56">
        <f t="shared" si="5"/>
        <v>0</v>
      </c>
      <c r="Z33" s="56">
        <f t="shared" si="5"/>
        <v>0</v>
      </c>
      <c r="AA33" s="56">
        <f t="shared" si="5"/>
        <v>0</v>
      </c>
      <c r="AB33" s="56">
        <f t="shared" si="5"/>
        <v>0</v>
      </c>
      <c r="AC33" s="56">
        <f t="shared" si="5"/>
        <v>0</v>
      </c>
      <c r="AD33" s="56">
        <f t="shared" si="5"/>
        <v>0</v>
      </c>
      <c r="AE33" s="56">
        <f t="shared" si="5"/>
        <v>0</v>
      </c>
      <c r="AF33" s="56"/>
      <c r="AG33" s="56"/>
      <c r="AH33" s="96">
        <f>SUM(AH25:AI32)</f>
        <v>0</v>
      </c>
      <c r="AI33" s="97"/>
      <c r="AJ33" s="56">
        <f t="shared" ref="AJ33:AV33" si="6">SUM(AJ25:AJ32)</f>
        <v>0</v>
      </c>
      <c r="AK33" s="56">
        <f t="shared" si="6"/>
        <v>0</v>
      </c>
      <c r="AL33" s="56">
        <f t="shared" si="6"/>
        <v>0</v>
      </c>
      <c r="AM33" s="56">
        <f t="shared" si="6"/>
        <v>0</v>
      </c>
      <c r="AN33" s="56">
        <f t="shared" si="6"/>
        <v>0</v>
      </c>
      <c r="AO33" s="56">
        <f t="shared" si="6"/>
        <v>0</v>
      </c>
      <c r="AP33" s="56">
        <f t="shared" si="6"/>
        <v>0</v>
      </c>
      <c r="AQ33" s="56">
        <f t="shared" si="6"/>
        <v>0</v>
      </c>
      <c r="AR33" s="56">
        <f t="shared" si="6"/>
        <v>0</v>
      </c>
      <c r="AS33" s="56">
        <f t="shared" si="6"/>
        <v>0</v>
      </c>
      <c r="AT33" s="56">
        <f t="shared" si="6"/>
        <v>0</v>
      </c>
      <c r="AU33" s="56">
        <f t="shared" si="6"/>
        <v>0</v>
      </c>
      <c r="AV33" s="56">
        <f t="shared" si="6"/>
        <v>0</v>
      </c>
      <c r="AW33" s="56"/>
      <c r="AX33" s="22"/>
      <c r="AY33" s="29"/>
      <c r="AZ33" s="29"/>
      <c r="BA33" s="29"/>
      <c r="BB33" s="29"/>
      <c r="BC33" s="29"/>
      <c r="BD33" s="29"/>
      <c r="BE33" s="29"/>
      <c r="BF33" s="22"/>
    </row>
    <row r="34" spans="1:58" ht="12.75" customHeight="1" x14ac:dyDescent="0.2">
      <c r="A34" s="107" t="s">
        <v>45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9"/>
      <c r="W34" s="56">
        <f>W24+W33</f>
        <v>21</v>
      </c>
      <c r="X34" s="56">
        <f>X24+X33</f>
        <v>0</v>
      </c>
      <c r="Y34" s="56"/>
      <c r="Z34" s="56"/>
      <c r="AA34" s="56"/>
      <c r="AB34" s="56"/>
      <c r="AC34" s="56"/>
      <c r="AD34" s="56"/>
      <c r="AE34" s="56"/>
      <c r="AF34" s="56">
        <f>AF24+AF33</f>
        <v>0</v>
      </c>
      <c r="AG34" s="56"/>
      <c r="AH34" s="96">
        <f>AH33+AH24</f>
        <v>0</v>
      </c>
      <c r="AI34" s="97"/>
      <c r="AJ34" s="31"/>
      <c r="AK34" s="56"/>
      <c r="AL34" s="56">
        <f>SUM(AL33,AL24)</f>
        <v>0</v>
      </c>
      <c r="AM34" s="56">
        <f>SUM(AM33,AM24)</f>
        <v>0</v>
      </c>
      <c r="AN34" s="56">
        <f>SUM(AN33,AN24)</f>
        <v>0</v>
      </c>
      <c r="AO34" s="56">
        <f t="shared" ref="AO34:AU34" si="7">SUM(AO33,AO24)</f>
        <v>0</v>
      </c>
      <c r="AP34" s="56">
        <f t="shared" si="7"/>
        <v>0</v>
      </c>
      <c r="AQ34" s="56">
        <f t="shared" si="7"/>
        <v>0</v>
      </c>
      <c r="AR34" s="56">
        <f t="shared" si="7"/>
        <v>0</v>
      </c>
      <c r="AS34" s="56">
        <f t="shared" si="7"/>
        <v>0</v>
      </c>
      <c r="AT34" s="56">
        <f t="shared" si="7"/>
        <v>0</v>
      </c>
      <c r="AU34" s="56">
        <f t="shared" si="7"/>
        <v>0</v>
      </c>
      <c r="AV34" s="56">
        <f t="shared" si="2"/>
        <v>0</v>
      </c>
      <c r="AW34" s="56"/>
      <c r="AX34" s="22"/>
      <c r="AY34" s="29"/>
      <c r="AZ34" s="29"/>
      <c r="BA34" s="29"/>
      <c r="BB34" s="29"/>
      <c r="BC34" s="29"/>
      <c r="BD34" s="29"/>
      <c r="BE34" s="29"/>
      <c r="BF34" s="22"/>
    </row>
    <row r="35" spans="1:58" ht="12.75" customHeight="1" x14ac:dyDescent="0.2">
      <c r="A35" s="92" t="s">
        <v>46</v>
      </c>
      <c r="B35" s="107" t="s">
        <v>47</v>
      </c>
      <c r="C35" s="108"/>
      <c r="D35" s="108"/>
      <c r="E35" s="108"/>
      <c r="F35" s="108"/>
      <c r="G35" s="108"/>
      <c r="H35" s="108"/>
      <c r="I35" s="108"/>
      <c r="J35" s="109"/>
      <c r="K35" s="107" t="s">
        <v>48</v>
      </c>
      <c r="L35" s="108"/>
      <c r="M35" s="108"/>
      <c r="N35" s="108"/>
      <c r="O35" s="108"/>
      <c r="P35" s="109"/>
      <c r="Q35" s="107" t="s">
        <v>63</v>
      </c>
      <c r="R35" s="125"/>
      <c r="S35" s="125"/>
      <c r="T35" s="125"/>
      <c r="U35" s="125"/>
      <c r="V35" s="125"/>
      <c r="W35" s="126"/>
      <c r="X35" s="107" t="s">
        <v>64</v>
      </c>
      <c r="Y35" s="108"/>
      <c r="Z35" s="108"/>
      <c r="AA35" s="108"/>
      <c r="AB35" s="108"/>
      <c r="AC35" s="108"/>
      <c r="AD35" s="109"/>
      <c r="AE35" s="111" t="s">
        <v>49</v>
      </c>
      <c r="AF35" s="112"/>
      <c r="AU35" s="98"/>
      <c r="AV35" s="98"/>
    </row>
    <row r="36" spans="1:58" ht="21" customHeight="1" x14ac:dyDescent="0.2">
      <c r="A36" s="123"/>
      <c r="B36" s="92" t="s">
        <v>50</v>
      </c>
      <c r="C36" s="99"/>
      <c r="D36" s="99"/>
      <c r="E36" s="101"/>
      <c r="F36" s="101"/>
      <c r="G36" s="103"/>
      <c r="H36" s="103"/>
      <c r="I36" s="103"/>
      <c r="J36" s="92" t="s">
        <v>52</v>
      </c>
      <c r="K36" s="117"/>
      <c r="L36" s="103"/>
      <c r="M36" s="103"/>
      <c r="N36" s="103"/>
      <c r="O36" s="103"/>
      <c r="P36" s="92" t="s">
        <v>53</v>
      </c>
      <c r="Q36" s="101"/>
      <c r="R36" s="103"/>
      <c r="S36" s="103"/>
      <c r="T36" s="103"/>
      <c r="U36" s="103"/>
      <c r="V36" s="103"/>
      <c r="W36" s="92" t="s">
        <v>54</v>
      </c>
      <c r="X36" s="99" t="s">
        <v>72</v>
      </c>
      <c r="Y36" s="105"/>
      <c r="Z36" s="103"/>
      <c r="AA36" s="103"/>
      <c r="AB36" s="103"/>
      <c r="AC36" s="103"/>
      <c r="AD36" s="92" t="s">
        <v>55</v>
      </c>
      <c r="AE36" s="113"/>
      <c r="AF36" s="114"/>
      <c r="AH36" s="91" t="s">
        <v>56</v>
      </c>
      <c r="AI36" s="91"/>
      <c r="AJ36" s="91"/>
      <c r="AK36" s="91"/>
      <c r="AL36" s="91"/>
      <c r="AM36" s="91"/>
      <c r="AN36" s="91"/>
      <c r="AO36" s="91"/>
    </row>
    <row r="37" spans="1:58" ht="21" customHeight="1" x14ac:dyDescent="0.2">
      <c r="A37" s="123"/>
      <c r="B37" s="93"/>
      <c r="C37" s="100"/>
      <c r="D37" s="100"/>
      <c r="E37" s="102"/>
      <c r="F37" s="102"/>
      <c r="G37" s="104"/>
      <c r="H37" s="104"/>
      <c r="I37" s="104"/>
      <c r="J37" s="93"/>
      <c r="K37" s="118"/>
      <c r="L37" s="104"/>
      <c r="M37" s="104"/>
      <c r="N37" s="104"/>
      <c r="O37" s="104"/>
      <c r="P37" s="93"/>
      <c r="Q37" s="102"/>
      <c r="R37" s="104"/>
      <c r="S37" s="104"/>
      <c r="T37" s="104"/>
      <c r="U37" s="104"/>
      <c r="V37" s="104"/>
      <c r="W37" s="93"/>
      <c r="X37" s="100"/>
      <c r="Y37" s="106"/>
      <c r="Z37" s="104"/>
      <c r="AA37" s="104"/>
      <c r="AB37" s="104"/>
      <c r="AC37" s="104"/>
      <c r="AD37" s="93"/>
      <c r="AE37" s="115"/>
      <c r="AF37" s="116"/>
      <c r="AH37" s="91" t="s">
        <v>57</v>
      </c>
      <c r="AI37" s="91"/>
      <c r="AJ37" s="91"/>
      <c r="AK37" s="91"/>
      <c r="AL37" s="91"/>
      <c r="AM37" s="91"/>
      <c r="AN37" s="91"/>
      <c r="AO37" s="91"/>
    </row>
    <row r="38" spans="1:58" ht="12.75" customHeight="1" x14ac:dyDescent="0.2">
      <c r="A38" s="123"/>
      <c r="B38" s="94">
        <v>1</v>
      </c>
      <c r="C38" s="7" t="s">
        <v>10</v>
      </c>
      <c r="D38" s="7"/>
      <c r="E38" s="7"/>
      <c r="F38" s="7"/>
      <c r="G38" s="7"/>
      <c r="H38" s="7"/>
      <c r="I38" s="7"/>
      <c r="J38" s="18">
        <f>SUM(D38:F38)</f>
        <v>0</v>
      </c>
      <c r="K38" s="3"/>
      <c r="L38" s="3"/>
      <c r="M38" s="3"/>
      <c r="N38" s="3"/>
      <c r="O38" s="3"/>
      <c r="P38" s="19">
        <f>SUM(K38:O38)</f>
        <v>0</v>
      </c>
      <c r="Q38" s="3"/>
      <c r="R38" s="3"/>
      <c r="S38" s="3"/>
      <c r="T38" s="3"/>
      <c r="U38" s="3"/>
      <c r="V38" s="3"/>
      <c r="W38" s="19">
        <f>SUM(Q38:V38)</f>
        <v>0</v>
      </c>
      <c r="X38" s="7"/>
      <c r="Y38" s="3"/>
      <c r="Z38" s="3"/>
      <c r="AA38" s="3"/>
      <c r="AB38" s="3"/>
      <c r="AC38" s="3"/>
      <c r="AD38" s="19">
        <f>SUM(X38:AC38)</f>
        <v>0</v>
      </c>
      <c r="AE38" s="96">
        <f t="shared" ref="AE38:AE49" si="8">SUM(J38+P38+W38+AD38)</f>
        <v>0</v>
      </c>
      <c r="AF38" s="97"/>
    </row>
    <row r="39" spans="1:58" ht="12.75" customHeight="1" x14ac:dyDescent="0.2">
      <c r="A39" s="123"/>
      <c r="B39" s="95"/>
      <c r="C39" s="7" t="s">
        <v>11</v>
      </c>
      <c r="D39" s="7"/>
      <c r="E39" s="7"/>
      <c r="F39" s="7"/>
      <c r="G39" s="7"/>
      <c r="H39" s="7"/>
      <c r="I39" s="7"/>
      <c r="J39" s="18">
        <f t="shared" ref="J39:J49" si="9">SUM(D39:F39)</f>
        <v>0</v>
      </c>
      <c r="K39" s="3"/>
      <c r="L39" s="3"/>
      <c r="M39" s="3"/>
      <c r="N39" s="3"/>
      <c r="O39" s="3"/>
      <c r="P39" s="19">
        <f t="shared" ref="P39:P49" si="10">SUM(K39:O39)</f>
        <v>0</v>
      </c>
      <c r="Q39" s="3"/>
      <c r="R39" s="3"/>
      <c r="S39" s="3"/>
      <c r="T39" s="3"/>
      <c r="U39" s="3"/>
      <c r="V39" s="3"/>
      <c r="W39" s="19">
        <f t="shared" ref="W39:W49" si="11">SUM(Q39:V39)</f>
        <v>0</v>
      </c>
      <c r="X39" s="7"/>
      <c r="Y39" s="3"/>
      <c r="Z39" s="3"/>
      <c r="AA39" s="3"/>
      <c r="AB39" s="3"/>
      <c r="AC39" s="3"/>
      <c r="AD39" s="19">
        <f t="shared" ref="AD39:AD49" si="12">SUM(X39:AC39)</f>
        <v>0</v>
      </c>
      <c r="AE39" s="96">
        <f t="shared" si="8"/>
        <v>0</v>
      </c>
      <c r="AF39" s="97"/>
      <c r="AH39" s="110" t="s">
        <v>65</v>
      </c>
      <c r="AI39" s="110"/>
      <c r="AJ39" s="110"/>
      <c r="AK39" s="110"/>
      <c r="AL39" s="110"/>
      <c r="AM39" s="110"/>
      <c r="AN39" s="110"/>
      <c r="AO39" s="110"/>
    </row>
    <row r="40" spans="1:58" ht="12.75" customHeight="1" x14ac:dyDescent="0.2">
      <c r="A40" s="123"/>
      <c r="B40" s="94">
        <v>2</v>
      </c>
      <c r="C40" s="7" t="s">
        <v>10</v>
      </c>
      <c r="D40" s="7"/>
      <c r="E40" s="7"/>
      <c r="F40" s="7"/>
      <c r="G40" s="7"/>
      <c r="H40" s="7"/>
      <c r="I40" s="7"/>
      <c r="J40" s="18">
        <f t="shared" si="9"/>
        <v>0</v>
      </c>
      <c r="K40" s="3"/>
      <c r="L40" s="3"/>
      <c r="M40" s="3"/>
      <c r="N40" s="3"/>
      <c r="O40" s="3"/>
      <c r="P40" s="19">
        <f t="shared" si="10"/>
        <v>0</v>
      </c>
      <c r="Q40" s="3"/>
      <c r="R40" s="3"/>
      <c r="S40" s="3"/>
      <c r="T40" s="3"/>
      <c r="U40" s="3"/>
      <c r="V40" s="3"/>
      <c r="W40" s="19">
        <f t="shared" si="11"/>
        <v>0</v>
      </c>
      <c r="X40" s="7"/>
      <c r="Y40" s="3"/>
      <c r="Z40" s="3"/>
      <c r="AA40" s="3"/>
      <c r="AB40" s="3"/>
      <c r="AC40" s="3"/>
      <c r="AD40" s="19">
        <f t="shared" si="12"/>
        <v>0</v>
      </c>
      <c r="AE40" s="96">
        <f t="shared" si="8"/>
        <v>0</v>
      </c>
      <c r="AF40" s="97"/>
      <c r="AH40" s="202" t="s">
        <v>68</v>
      </c>
      <c r="AI40" s="202"/>
      <c r="AJ40" s="202"/>
      <c r="AK40" s="202"/>
      <c r="AL40" s="202"/>
      <c r="AM40" s="202"/>
      <c r="AN40" s="202"/>
      <c r="AO40" s="202"/>
      <c r="AP40" s="58"/>
      <c r="AQ40" s="58"/>
      <c r="AR40" s="58"/>
    </row>
    <row r="41" spans="1:58" ht="12.75" customHeight="1" x14ac:dyDescent="0.2">
      <c r="A41" s="123"/>
      <c r="B41" s="95"/>
      <c r="C41" s="7" t="s">
        <v>11</v>
      </c>
      <c r="D41" s="7"/>
      <c r="E41" s="7"/>
      <c r="F41" s="7"/>
      <c r="G41" s="7"/>
      <c r="H41" s="7"/>
      <c r="I41" s="7"/>
      <c r="J41" s="18">
        <f t="shared" si="9"/>
        <v>0</v>
      </c>
      <c r="K41" s="3"/>
      <c r="L41" s="3"/>
      <c r="M41" s="3"/>
      <c r="N41" s="3"/>
      <c r="O41" s="3"/>
      <c r="P41" s="19">
        <f t="shared" si="10"/>
        <v>0</v>
      </c>
      <c r="Q41" s="3"/>
      <c r="R41" s="3"/>
      <c r="S41" s="3"/>
      <c r="T41" s="3"/>
      <c r="U41" s="3"/>
      <c r="V41" s="3"/>
      <c r="W41" s="19">
        <f t="shared" si="11"/>
        <v>0</v>
      </c>
      <c r="X41" s="7"/>
      <c r="Y41" s="3"/>
      <c r="Z41" s="3"/>
      <c r="AA41" s="3"/>
      <c r="AB41" s="3"/>
      <c r="AC41" s="3"/>
      <c r="AD41" s="19">
        <f t="shared" si="12"/>
        <v>0</v>
      </c>
      <c r="AE41" s="96">
        <f t="shared" si="8"/>
        <v>0</v>
      </c>
      <c r="AF41" s="97"/>
      <c r="AH41" s="87"/>
      <c r="AI41" s="87"/>
      <c r="AJ41" s="87"/>
      <c r="AK41" s="87"/>
      <c r="AL41" s="87"/>
      <c r="AM41" s="87"/>
      <c r="AN41" s="87"/>
      <c r="AO41" s="87"/>
    </row>
    <row r="42" spans="1:58" ht="12.75" customHeight="1" x14ac:dyDescent="0.2">
      <c r="A42" s="123"/>
      <c r="B42" s="94">
        <v>3</v>
      </c>
      <c r="C42" s="7" t="s">
        <v>10</v>
      </c>
      <c r="D42" s="7"/>
      <c r="E42" s="7"/>
      <c r="F42" s="7"/>
      <c r="G42" s="7"/>
      <c r="H42" s="7"/>
      <c r="I42" s="7"/>
      <c r="J42" s="18">
        <f t="shared" si="9"/>
        <v>0</v>
      </c>
      <c r="K42" s="3"/>
      <c r="L42" s="3"/>
      <c r="M42" s="3"/>
      <c r="N42" s="3"/>
      <c r="O42" s="3"/>
      <c r="P42" s="19">
        <f t="shared" si="10"/>
        <v>0</v>
      </c>
      <c r="Q42" s="3"/>
      <c r="R42" s="3"/>
      <c r="S42" s="3"/>
      <c r="T42" s="3"/>
      <c r="U42" s="3"/>
      <c r="V42" s="3"/>
      <c r="W42" s="19">
        <f t="shared" si="11"/>
        <v>0</v>
      </c>
      <c r="X42" s="7"/>
      <c r="Y42" s="3"/>
      <c r="Z42" s="3"/>
      <c r="AA42" s="3"/>
      <c r="AB42" s="3"/>
      <c r="AC42" s="3"/>
      <c r="AD42" s="19">
        <f t="shared" si="12"/>
        <v>0</v>
      </c>
      <c r="AE42" s="96">
        <f>SUM(J42+P42+W42+AD42)</f>
        <v>0</v>
      </c>
      <c r="AF42" s="97"/>
      <c r="AH42" s="87"/>
      <c r="AI42" s="87"/>
      <c r="AJ42" s="87"/>
      <c r="AK42" s="87"/>
      <c r="AL42" s="87"/>
      <c r="AM42" s="87"/>
      <c r="AN42" s="87"/>
      <c r="AO42" s="87"/>
      <c r="AT42" s="23"/>
      <c r="AU42" s="23"/>
      <c r="AV42" s="23"/>
    </row>
    <row r="43" spans="1:58" ht="12.75" customHeight="1" x14ac:dyDescent="0.2">
      <c r="A43" s="123"/>
      <c r="B43" s="95"/>
      <c r="C43" s="7" t="s">
        <v>11</v>
      </c>
      <c r="D43" s="7"/>
      <c r="E43" s="7"/>
      <c r="F43" s="7"/>
      <c r="G43" s="7"/>
      <c r="H43" s="7"/>
      <c r="I43" s="7"/>
      <c r="J43" s="18">
        <f t="shared" si="9"/>
        <v>0</v>
      </c>
      <c r="K43" s="3"/>
      <c r="L43" s="3"/>
      <c r="M43" s="3"/>
      <c r="N43" s="3"/>
      <c r="O43" s="3"/>
      <c r="P43" s="19">
        <f t="shared" si="10"/>
        <v>0</v>
      </c>
      <c r="Q43" s="3"/>
      <c r="R43" s="3"/>
      <c r="S43" s="3"/>
      <c r="T43" s="3"/>
      <c r="U43" s="3"/>
      <c r="V43" s="3"/>
      <c r="W43" s="19">
        <f t="shared" si="11"/>
        <v>0</v>
      </c>
      <c r="X43" s="7"/>
      <c r="Y43" s="3"/>
      <c r="Z43" s="3"/>
      <c r="AA43" s="3"/>
      <c r="AB43" s="3"/>
      <c r="AC43" s="3"/>
      <c r="AD43" s="19">
        <f t="shared" si="12"/>
        <v>0</v>
      </c>
      <c r="AE43" s="96">
        <f t="shared" si="8"/>
        <v>0</v>
      </c>
      <c r="AF43" s="97"/>
    </row>
    <row r="44" spans="1:58" ht="12.75" customHeight="1" x14ac:dyDescent="0.2">
      <c r="A44" s="123"/>
      <c r="B44" s="94">
        <v>4</v>
      </c>
      <c r="C44" s="7" t="s">
        <v>10</v>
      </c>
      <c r="D44" s="7"/>
      <c r="E44" s="7"/>
      <c r="F44" s="7"/>
      <c r="G44" s="7"/>
      <c r="H44" s="7"/>
      <c r="I44" s="7"/>
      <c r="J44" s="18">
        <f t="shared" si="9"/>
        <v>0</v>
      </c>
      <c r="K44" s="3"/>
      <c r="L44" s="3"/>
      <c r="M44" s="3"/>
      <c r="N44" s="3"/>
      <c r="O44" s="3"/>
      <c r="P44" s="19">
        <f t="shared" si="10"/>
        <v>0</v>
      </c>
      <c r="Q44" s="3"/>
      <c r="R44" s="3"/>
      <c r="S44" s="3"/>
      <c r="T44" s="3"/>
      <c r="U44" s="3"/>
      <c r="V44" s="3"/>
      <c r="W44" s="19">
        <f t="shared" si="11"/>
        <v>0</v>
      </c>
      <c r="X44" s="7"/>
      <c r="Y44" s="3"/>
      <c r="Z44" s="3"/>
      <c r="AA44" s="3"/>
      <c r="AB44" s="3"/>
      <c r="AC44" s="3"/>
      <c r="AD44" s="19">
        <f t="shared" si="12"/>
        <v>0</v>
      </c>
      <c r="AE44" s="96">
        <f>SUM(J44+P44+W44+AD44)</f>
        <v>0</v>
      </c>
      <c r="AF44" s="97"/>
      <c r="AH44" s="110" t="s">
        <v>58</v>
      </c>
      <c r="AI44" s="110"/>
      <c r="AJ44" s="110"/>
      <c r="AK44" s="110"/>
      <c r="AL44" s="110"/>
      <c r="AM44" s="110"/>
      <c r="AN44" s="110"/>
      <c r="AO44" s="110"/>
      <c r="AU44" s="8" t="s">
        <v>60</v>
      </c>
    </row>
    <row r="45" spans="1:58" ht="12.75" customHeight="1" x14ac:dyDescent="0.2">
      <c r="A45" s="123"/>
      <c r="B45" s="95"/>
      <c r="C45" s="7" t="s">
        <v>11</v>
      </c>
      <c r="D45" s="7"/>
      <c r="E45" s="7"/>
      <c r="F45" s="7"/>
      <c r="G45" s="7"/>
      <c r="H45" s="7"/>
      <c r="I45" s="7"/>
      <c r="J45" s="18">
        <f t="shared" si="9"/>
        <v>0</v>
      </c>
      <c r="K45" s="3"/>
      <c r="L45" s="3"/>
      <c r="M45" s="3"/>
      <c r="N45" s="3"/>
      <c r="O45" s="3"/>
      <c r="P45" s="19">
        <f t="shared" si="10"/>
        <v>0</v>
      </c>
      <c r="Q45" s="3"/>
      <c r="R45" s="3"/>
      <c r="S45" s="3"/>
      <c r="T45" s="3"/>
      <c r="U45" s="3"/>
      <c r="V45" s="3"/>
      <c r="W45" s="19">
        <f t="shared" si="11"/>
        <v>0</v>
      </c>
      <c r="X45" s="7"/>
      <c r="Y45" s="3"/>
      <c r="Z45" s="3"/>
      <c r="AA45" s="3"/>
      <c r="AB45" s="3"/>
      <c r="AC45" s="3"/>
      <c r="AD45" s="19">
        <f t="shared" si="12"/>
        <v>0</v>
      </c>
      <c r="AE45" s="96">
        <f t="shared" si="8"/>
        <v>0</v>
      </c>
      <c r="AF45" s="97"/>
      <c r="AH45" s="54" t="s">
        <v>59</v>
      </c>
      <c r="AI45" s="54"/>
      <c r="AJ45" s="54"/>
      <c r="AK45" s="54"/>
      <c r="AL45" s="54"/>
      <c r="AM45" s="54"/>
      <c r="AN45" s="54"/>
      <c r="AO45" s="54"/>
      <c r="AU45" s="54" t="s">
        <v>59</v>
      </c>
      <c r="AV45" s="54"/>
      <c r="AW45" s="54"/>
      <c r="AX45" s="54"/>
      <c r="AY45" s="54"/>
      <c r="AZ45" s="54"/>
      <c r="BA45" s="54"/>
    </row>
    <row r="46" spans="1:58" ht="12.75" customHeight="1" x14ac:dyDescent="0.2">
      <c r="A46" s="123"/>
      <c r="B46" s="94">
        <v>5</v>
      </c>
      <c r="C46" s="7" t="s">
        <v>10</v>
      </c>
      <c r="D46" s="7"/>
      <c r="E46" s="7"/>
      <c r="F46" s="7"/>
      <c r="G46" s="7"/>
      <c r="H46" s="7"/>
      <c r="I46" s="7"/>
      <c r="J46" s="18">
        <f t="shared" si="9"/>
        <v>0</v>
      </c>
      <c r="K46" s="3"/>
      <c r="L46" s="3"/>
      <c r="M46" s="3"/>
      <c r="N46" s="3"/>
      <c r="O46" s="3"/>
      <c r="P46" s="19">
        <f t="shared" si="10"/>
        <v>0</v>
      </c>
      <c r="Q46" s="3"/>
      <c r="R46" s="3"/>
      <c r="S46" s="3"/>
      <c r="T46" s="3"/>
      <c r="U46" s="3"/>
      <c r="V46" s="3"/>
      <c r="W46" s="19">
        <f t="shared" si="11"/>
        <v>0</v>
      </c>
      <c r="X46" s="7"/>
      <c r="Y46" s="3"/>
      <c r="Z46" s="3"/>
      <c r="AA46" s="3"/>
      <c r="AB46" s="3"/>
      <c r="AC46" s="3"/>
      <c r="AD46" s="19">
        <f t="shared" si="12"/>
        <v>0</v>
      </c>
      <c r="AE46" s="96">
        <f t="shared" si="8"/>
        <v>0</v>
      </c>
      <c r="AF46" s="97"/>
      <c r="AH46" s="91" t="s">
        <v>81</v>
      </c>
      <c r="AI46" s="91"/>
      <c r="AJ46" s="91"/>
      <c r="AK46" s="91"/>
      <c r="AL46" s="91"/>
      <c r="AM46" s="91"/>
      <c r="AN46" s="91"/>
      <c r="AO46" s="91"/>
      <c r="AU46" s="91" t="s">
        <v>71</v>
      </c>
      <c r="AV46" s="91"/>
      <c r="AW46" s="91"/>
      <c r="AX46" s="91"/>
      <c r="AY46" s="91"/>
      <c r="AZ46" s="91"/>
      <c r="BA46" s="91"/>
      <c r="BB46" s="54"/>
    </row>
    <row r="47" spans="1:58" ht="12.75" customHeight="1" x14ac:dyDescent="0.2">
      <c r="A47" s="123"/>
      <c r="B47" s="95"/>
      <c r="C47" s="7" t="s">
        <v>11</v>
      </c>
      <c r="D47" s="7"/>
      <c r="E47" s="7"/>
      <c r="F47" s="7"/>
      <c r="G47" s="7"/>
      <c r="H47" s="7"/>
      <c r="I47" s="7"/>
      <c r="J47" s="18">
        <f t="shared" si="9"/>
        <v>0</v>
      </c>
      <c r="K47" s="3"/>
      <c r="L47" s="3"/>
      <c r="M47" s="3"/>
      <c r="N47" s="3"/>
      <c r="O47" s="3"/>
      <c r="P47" s="19">
        <f t="shared" si="10"/>
        <v>0</v>
      </c>
      <c r="Q47" s="3"/>
      <c r="R47" s="3"/>
      <c r="S47" s="3"/>
      <c r="T47" s="3"/>
      <c r="U47" s="3"/>
      <c r="V47" s="3"/>
      <c r="W47" s="19">
        <f t="shared" si="11"/>
        <v>0</v>
      </c>
      <c r="X47" s="7"/>
      <c r="Y47" s="3"/>
      <c r="Z47" s="3"/>
      <c r="AA47" s="3"/>
      <c r="AB47" s="3"/>
      <c r="AC47" s="3"/>
      <c r="AD47" s="55">
        <f t="shared" si="12"/>
        <v>0</v>
      </c>
      <c r="AE47" s="90">
        <f t="shared" si="8"/>
        <v>0</v>
      </c>
      <c r="AF47" s="90"/>
      <c r="AH47" s="87"/>
      <c r="AI47" s="87"/>
      <c r="AJ47" s="87"/>
      <c r="AK47" s="87"/>
      <c r="AL47" s="87"/>
      <c r="AM47" s="87"/>
      <c r="AN47" s="87"/>
      <c r="AO47" s="87"/>
      <c r="AU47" s="87"/>
      <c r="AV47" s="87"/>
      <c r="AW47" s="87"/>
      <c r="AX47" s="87"/>
      <c r="AY47" s="87"/>
      <c r="AZ47" s="87"/>
      <c r="BA47" s="87"/>
    </row>
    <row r="48" spans="1:58" ht="12.75" customHeight="1" x14ac:dyDescent="0.2">
      <c r="A48" s="123"/>
      <c r="B48" s="92" t="s">
        <v>51</v>
      </c>
      <c r="C48" s="7" t="s">
        <v>10</v>
      </c>
      <c r="D48" s="18">
        <f>SUM(D38:D47)</f>
        <v>0</v>
      </c>
      <c r="E48" s="18">
        <f t="shared" ref="E48:I48" si="13">SUM(E38:E47)</f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9"/>
        <v>0</v>
      </c>
      <c r="K48" s="19">
        <f>SUM(K38:K47)</f>
        <v>0</v>
      </c>
      <c r="L48" s="19"/>
      <c r="M48" s="19"/>
      <c r="N48" s="19"/>
      <c r="O48" s="19"/>
      <c r="P48" s="19">
        <f t="shared" si="10"/>
        <v>0</v>
      </c>
      <c r="Q48" s="19">
        <f>SUM(Q38:Q47)</f>
        <v>0</v>
      </c>
      <c r="R48" s="19"/>
      <c r="S48" s="19"/>
      <c r="T48" s="19"/>
      <c r="U48" s="19"/>
      <c r="V48" s="19"/>
      <c r="W48" s="19">
        <f t="shared" si="11"/>
        <v>0</v>
      </c>
      <c r="X48" s="18">
        <f>SUM(X38:X47)</f>
        <v>0</v>
      </c>
      <c r="Y48" s="18">
        <f>SUM(Y38:Y47)</f>
        <v>0</v>
      </c>
      <c r="Z48" s="19"/>
      <c r="AA48" s="19"/>
      <c r="AB48" s="19"/>
      <c r="AC48" s="57"/>
      <c r="AD48" s="55">
        <f t="shared" si="12"/>
        <v>0</v>
      </c>
      <c r="AE48" s="90">
        <f t="shared" si="8"/>
        <v>0</v>
      </c>
      <c r="AF48" s="90"/>
      <c r="AH48" s="87"/>
      <c r="AI48" s="87"/>
      <c r="AJ48" s="87"/>
      <c r="AK48" s="87"/>
      <c r="AL48" s="87"/>
      <c r="AM48" s="87"/>
      <c r="AN48" s="87"/>
      <c r="AO48" s="87"/>
      <c r="AU48" s="87"/>
      <c r="AV48" s="87"/>
      <c r="AW48" s="87"/>
      <c r="AX48" s="87"/>
      <c r="AY48" s="87"/>
      <c r="AZ48" s="87"/>
      <c r="BA48" s="87"/>
      <c r="BB48" s="54"/>
    </row>
    <row r="49" spans="1:53" ht="12" customHeight="1" x14ac:dyDescent="0.2">
      <c r="A49" s="124"/>
      <c r="B49" s="93"/>
      <c r="C49" s="7" t="s">
        <v>11</v>
      </c>
      <c r="D49" s="13"/>
      <c r="E49" s="13"/>
      <c r="F49" s="13"/>
      <c r="G49" s="13"/>
      <c r="H49" s="13"/>
      <c r="I49" s="13"/>
      <c r="J49" s="18">
        <f t="shared" si="9"/>
        <v>0</v>
      </c>
      <c r="K49" s="14"/>
      <c r="L49" s="14"/>
      <c r="M49" s="14"/>
      <c r="N49" s="14"/>
      <c r="O49" s="14"/>
      <c r="P49" s="19">
        <f t="shared" si="10"/>
        <v>0</v>
      </c>
      <c r="Q49" s="14"/>
      <c r="R49" s="14"/>
      <c r="S49" s="14"/>
      <c r="T49" s="14"/>
      <c r="U49" s="14"/>
      <c r="V49" s="14"/>
      <c r="W49" s="19">
        <f t="shared" si="11"/>
        <v>0</v>
      </c>
      <c r="X49" s="14"/>
      <c r="Y49" s="14"/>
      <c r="Z49" s="14"/>
      <c r="AA49" s="14"/>
      <c r="AB49" s="14"/>
      <c r="AC49" s="3"/>
      <c r="AD49" s="55">
        <f t="shared" si="12"/>
        <v>0</v>
      </c>
      <c r="AE49" s="90">
        <f t="shared" si="8"/>
        <v>0</v>
      </c>
      <c r="AF49" s="90"/>
      <c r="AH49" s="87"/>
      <c r="AI49" s="87"/>
      <c r="AJ49" s="87"/>
      <c r="AK49" s="87"/>
      <c r="AL49" s="87"/>
      <c r="AM49" s="87"/>
      <c r="AN49" s="87"/>
      <c r="AO49" s="87"/>
      <c r="AU49" s="87"/>
      <c r="AV49" s="87"/>
      <c r="AW49" s="87"/>
      <c r="AX49" s="87"/>
      <c r="AY49" s="87"/>
      <c r="AZ49" s="87"/>
      <c r="BA49" s="87"/>
    </row>
    <row r="50" spans="1:53" ht="15" x14ac:dyDescent="0.25">
      <c r="J50" s="2"/>
      <c r="AE50" s="20"/>
      <c r="AF50" s="89"/>
      <c r="AG50" s="89"/>
    </row>
    <row r="51" spans="1:53" x14ac:dyDescent="0.2">
      <c r="G51" s="87">
        <f>10.53*K48</f>
        <v>0</v>
      </c>
      <c r="H51" s="87"/>
      <c r="I51" s="87"/>
      <c r="J51" s="2"/>
      <c r="Q51" s="88">
        <f>G51+AB51</f>
        <v>0</v>
      </c>
      <c r="R51" s="88"/>
      <c r="S51" s="88"/>
      <c r="T51" s="88"/>
      <c r="AB51" s="87">
        <f>33.71*AE48</f>
        <v>0</v>
      </c>
      <c r="AC51" s="87"/>
      <c r="AD51" s="87"/>
    </row>
    <row r="52" spans="1:53" x14ac:dyDescent="0.2">
      <c r="J52" s="2"/>
      <c r="Q52" s="88"/>
      <c r="R52" s="88"/>
      <c r="S52" s="88"/>
      <c r="T52" s="88"/>
    </row>
    <row r="53" spans="1:53" x14ac:dyDescent="0.2">
      <c r="J53" s="2"/>
      <c r="Q53" s="88"/>
      <c r="R53" s="88"/>
      <c r="S53" s="88"/>
      <c r="T53" s="88"/>
    </row>
    <row r="54" spans="1:53" x14ac:dyDescent="0.2">
      <c r="J54" s="2"/>
    </row>
    <row r="55" spans="1:53" x14ac:dyDescent="0.2">
      <c r="J55" s="2"/>
    </row>
    <row r="56" spans="1:53" x14ac:dyDescent="0.2">
      <c r="J56" s="2"/>
    </row>
    <row r="57" spans="1:53" x14ac:dyDescent="0.2">
      <c r="J57" s="2"/>
    </row>
    <row r="58" spans="1:53" x14ac:dyDescent="0.2">
      <c r="J58" s="2"/>
    </row>
  </sheetData>
  <mergeCells count="227">
    <mergeCell ref="B48:B49"/>
    <mergeCell ref="AE48:AF48"/>
    <mergeCell ref="AE49:AF49"/>
    <mergeCell ref="B46:B47"/>
    <mergeCell ref="AE46:AF46"/>
    <mergeCell ref="AU35:AV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AH36:AO36"/>
    <mergeCell ref="AH37:AO37"/>
    <mergeCell ref="Y36:Y37"/>
    <mergeCell ref="Z36:Z37"/>
    <mergeCell ref="AA36:AA37"/>
    <mergeCell ref="AB36:AB37"/>
    <mergeCell ref="AD36:AD37"/>
    <mergeCell ref="B44:B45"/>
    <mergeCell ref="AE44:AF44"/>
    <mergeCell ref="B40:B41"/>
    <mergeCell ref="AH34:AI34"/>
    <mergeCell ref="A25:A33"/>
    <mergeCell ref="A35:A49"/>
    <mergeCell ref="B35:J35"/>
    <mergeCell ref="K35:P35"/>
    <mergeCell ref="AH39:AO39"/>
    <mergeCell ref="M36:M37"/>
    <mergeCell ref="N36:N37"/>
    <mergeCell ref="O36:O37"/>
    <mergeCell ref="AE40:AF40"/>
    <mergeCell ref="AE41:AF41"/>
    <mergeCell ref="B42:B43"/>
    <mergeCell ref="AE42:AF42"/>
    <mergeCell ref="AE43:AF43"/>
    <mergeCell ref="AE35:AF37"/>
    <mergeCell ref="K36:K37"/>
    <mergeCell ref="L36:L37"/>
    <mergeCell ref="B38:B39"/>
    <mergeCell ref="AE38:AF38"/>
    <mergeCell ref="AE39:AF39"/>
    <mergeCell ref="P36:P37"/>
    <mergeCell ref="Q36:Q37"/>
    <mergeCell ref="R36:R37"/>
    <mergeCell ref="B32:F32"/>
    <mergeCell ref="G32:I32"/>
    <mergeCell ref="J32:T32"/>
    <mergeCell ref="U32:V32"/>
    <mergeCell ref="AH32:AI32"/>
    <mergeCell ref="B33:V33"/>
    <mergeCell ref="AH33:AI33"/>
    <mergeCell ref="S36:S37"/>
    <mergeCell ref="T36:T37"/>
    <mergeCell ref="U36:U37"/>
    <mergeCell ref="V36:V37"/>
    <mergeCell ref="W36:W37"/>
    <mergeCell ref="X36:X37"/>
    <mergeCell ref="A34:V34"/>
    <mergeCell ref="X35:AD35"/>
    <mergeCell ref="AC36:AC37"/>
    <mergeCell ref="Q35:W35"/>
    <mergeCell ref="B30:F30"/>
    <mergeCell ref="G30:I30"/>
    <mergeCell ref="J30:T30"/>
    <mergeCell ref="U30:V30"/>
    <mergeCell ref="AH30:AI30"/>
    <mergeCell ref="B31:F31"/>
    <mergeCell ref="G31:I31"/>
    <mergeCell ref="J31:T31"/>
    <mergeCell ref="U31:V31"/>
    <mergeCell ref="AH31:AI31"/>
    <mergeCell ref="B28:F28"/>
    <mergeCell ref="G28:I28"/>
    <mergeCell ref="J28:T28"/>
    <mergeCell ref="U28:V28"/>
    <mergeCell ref="AH28:AI28"/>
    <mergeCell ref="B29:F29"/>
    <mergeCell ref="G29:I29"/>
    <mergeCell ref="B24:V24"/>
    <mergeCell ref="AH24:AI24"/>
    <mergeCell ref="G25:I25"/>
    <mergeCell ref="U25:V25"/>
    <mergeCell ref="AH25:AI25"/>
    <mergeCell ref="B26:F26"/>
    <mergeCell ref="G26:I26"/>
    <mergeCell ref="J29:T29"/>
    <mergeCell ref="U29:V29"/>
    <mergeCell ref="AH29:AI29"/>
    <mergeCell ref="J26:T26"/>
    <mergeCell ref="U26:V26"/>
    <mergeCell ref="AH26:AI26"/>
    <mergeCell ref="B27:F27"/>
    <mergeCell ref="G27:I27"/>
    <mergeCell ref="J27:T27"/>
    <mergeCell ref="U27:V27"/>
    <mergeCell ref="AH27:AI27"/>
    <mergeCell ref="B22:F22"/>
    <mergeCell ref="G22:I22"/>
    <mergeCell ref="J22:T22"/>
    <mergeCell ref="U22:V22"/>
    <mergeCell ref="AH22:AI22"/>
    <mergeCell ref="B23:F23"/>
    <mergeCell ref="G23:I23"/>
    <mergeCell ref="J23:T23"/>
    <mergeCell ref="U23:V23"/>
    <mergeCell ref="AH23:AI23"/>
    <mergeCell ref="A10:A24"/>
    <mergeCell ref="B10:F10"/>
    <mergeCell ref="G10:I10"/>
    <mergeCell ref="J10:T10"/>
    <mergeCell ref="U10:V10"/>
    <mergeCell ref="AH10:AI10"/>
    <mergeCell ref="B20:F20"/>
    <mergeCell ref="G20:I20"/>
    <mergeCell ref="J20:T20"/>
    <mergeCell ref="U20:V20"/>
    <mergeCell ref="AH20:AI20"/>
    <mergeCell ref="B21:F21"/>
    <mergeCell ref="G21:I21"/>
    <mergeCell ref="J21:T21"/>
    <mergeCell ref="U21:V21"/>
    <mergeCell ref="AH21:AI21"/>
    <mergeCell ref="B18:F18"/>
    <mergeCell ref="G18:I18"/>
    <mergeCell ref="J18:T18"/>
    <mergeCell ref="U18:V18"/>
    <mergeCell ref="AH18:AI18"/>
    <mergeCell ref="B19:F19"/>
    <mergeCell ref="G19:I19"/>
    <mergeCell ref="J19:T19"/>
    <mergeCell ref="U19:V19"/>
    <mergeCell ref="AH19:AI19"/>
    <mergeCell ref="B16:F16"/>
    <mergeCell ref="G16:I16"/>
    <mergeCell ref="J16:T16"/>
    <mergeCell ref="AH16:AI16"/>
    <mergeCell ref="B17:F17"/>
    <mergeCell ref="G17:I17"/>
    <mergeCell ref="J17:T17"/>
    <mergeCell ref="U17:V17"/>
    <mergeCell ref="AH17:AI17"/>
    <mergeCell ref="AX7:BD7"/>
    <mergeCell ref="BE7:BF7"/>
    <mergeCell ref="B14:F14"/>
    <mergeCell ref="G14:I14"/>
    <mergeCell ref="J14:T14"/>
    <mergeCell ref="AH14:AI14"/>
    <mergeCell ref="AV8:AV9"/>
    <mergeCell ref="B15:F15"/>
    <mergeCell ref="G15:I15"/>
    <mergeCell ref="J15:T15"/>
    <mergeCell ref="AH15:AI15"/>
    <mergeCell ref="AH11:AI11"/>
    <mergeCell ref="B12:F12"/>
    <mergeCell ref="G12:I12"/>
    <mergeCell ref="J12:T12"/>
    <mergeCell ref="AH12:AI12"/>
    <mergeCell ref="B13:F13"/>
    <mergeCell ref="G13:I13"/>
    <mergeCell ref="J13:T13"/>
    <mergeCell ref="AH13:AI13"/>
    <mergeCell ref="B11:F11"/>
    <mergeCell ref="G11:I11"/>
    <mergeCell ref="J11:T11"/>
    <mergeCell ref="U11:V11"/>
    <mergeCell ref="AW8:AW9"/>
    <mergeCell ref="AX8:AX9"/>
    <mergeCell ref="AY8:BE8"/>
    <mergeCell ref="BF8:BF9"/>
    <mergeCell ref="AC8:AC9"/>
    <mergeCell ref="AD8:AD9"/>
    <mergeCell ref="AE8:AE9"/>
    <mergeCell ref="AJ8:AK8"/>
    <mergeCell ref="AL8:AR8"/>
    <mergeCell ref="AS8:AS9"/>
    <mergeCell ref="AH9:AI9"/>
    <mergeCell ref="A8:A9"/>
    <mergeCell ref="B8:F9"/>
    <mergeCell ref="G8:I9"/>
    <mergeCell ref="J8:T9"/>
    <mergeCell ref="U8:V9"/>
    <mergeCell ref="J4:U4"/>
    <mergeCell ref="BE4:BF4"/>
    <mergeCell ref="A5:I5"/>
    <mergeCell ref="J5:U5"/>
    <mergeCell ref="V5:X6"/>
    <mergeCell ref="BE5:BF5"/>
    <mergeCell ref="A6:I6"/>
    <mergeCell ref="J6:U6"/>
    <mergeCell ref="BE6:BF6"/>
    <mergeCell ref="W8:W9"/>
    <mergeCell ref="X8:X9"/>
    <mergeCell ref="Y8:Y9"/>
    <mergeCell ref="Z8:Z9"/>
    <mergeCell ref="AA8:AA9"/>
    <mergeCell ref="AB8:AB9"/>
    <mergeCell ref="A7:AE7"/>
    <mergeCell ref="AF7:AI8"/>
    <mergeCell ref="AJ7:AW7"/>
    <mergeCell ref="AT8:AU8"/>
    <mergeCell ref="BA1:BE1"/>
    <mergeCell ref="A2:I2"/>
    <mergeCell ref="J2:U2"/>
    <mergeCell ref="V2:Y2"/>
    <mergeCell ref="BE2:BF2"/>
    <mergeCell ref="A3:I3"/>
    <mergeCell ref="J3:U3"/>
    <mergeCell ref="V3:X4"/>
    <mergeCell ref="BE3:BF3"/>
    <mergeCell ref="A4:I4"/>
    <mergeCell ref="AF50:AG50"/>
    <mergeCell ref="G51:I51"/>
    <mergeCell ref="Q51:T53"/>
    <mergeCell ref="AB51:AD51"/>
    <mergeCell ref="AH40:AO40"/>
    <mergeCell ref="AH41:AO42"/>
    <mergeCell ref="AH46:AO46"/>
    <mergeCell ref="AU46:BA46"/>
    <mergeCell ref="AH47:AO49"/>
    <mergeCell ref="AU47:BA49"/>
    <mergeCell ref="AE47:AF47"/>
    <mergeCell ref="AH44:AO44"/>
    <mergeCell ref="AE45:AF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BT74"/>
  <sheetViews>
    <sheetView tabSelected="1" topLeftCell="A2" zoomScaleNormal="100" workbookViewId="0">
      <selection activeCell="J13" sqref="J13:T13"/>
    </sheetView>
  </sheetViews>
  <sheetFormatPr defaultRowHeight="12.75" customHeight="1" x14ac:dyDescent="0.2"/>
  <cols>
    <col min="1" max="9" width="3" style="2" customWidth="1"/>
    <col min="10" max="11" width="2.7109375" style="1" customWidth="1"/>
    <col min="12" max="12" width="2.85546875" style="1" customWidth="1"/>
    <col min="13" max="19" width="2.7109375" style="1" customWidth="1"/>
    <col min="20" max="20" width="4.42578125" style="1" customWidth="1"/>
    <col min="21" max="25" width="2.7109375" style="1" customWidth="1"/>
    <col min="26" max="26" width="3.140625" style="1" bestFit="1" customWidth="1"/>
    <col min="27" max="31" width="2.7109375" style="1" customWidth="1"/>
    <col min="32" max="32" width="3.140625" style="1" bestFit="1" customWidth="1"/>
    <col min="33" max="44" width="2.7109375" style="1" customWidth="1"/>
    <col min="45" max="45" width="3" style="1" customWidth="1"/>
    <col min="46" max="47" width="2.7109375" style="1" customWidth="1"/>
    <col min="48" max="48" width="3.5703125" style="1" customWidth="1"/>
    <col min="49" max="49" width="2.7109375" style="1" customWidth="1"/>
    <col min="50" max="50" width="3.42578125" style="1" customWidth="1"/>
    <col min="51" max="57" width="2.7109375" style="1" customWidth="1"/>
    <col min="58" max="58" width="5.5703125" style="1" customWidth="1"/>
    <col min="59" max="59" width="9.140625" style="1"/>
    <col min="60" max="60" width="9.140625" style="1" hidden="1" customWidth="1"/>
    <col min="61" max="63" width="0" style="1" hidden="1" customWidth="1"/>
    <col min="64" max="64" width="6.5703125" style="1" hidden="1" customWidth="1"/>
    <col min="65" max="72" width="3" style="1" hidden="1" customWidth="1"/>
    <col min="73" max="84" width="0" style="1" hidden="1" customWidth="1"/>
    <col min="85" max="16384" width="9.140625" style="1"/>
  </cols>
  <sheetData>
    <row r="1" spans="1:70" ht="33.75" hidden="1" customHeight="1" x14ac:dyDescent="0.2">
      <c r="Z1" s="77" t="str">
        <f>TEXT(Z3,"gggggggg")</f>
        <v>Pazartesi</v>
      </c>
      <c r="AA1" s="77" t="str">
        <f t="shared" ref="AA1:BD1" si="0">TEXT(AA3,"gggggggg")</f>
        <v>Salı</v>
      </c>
      <c r="AB1" s="77" t="str">
        <f t="shared" si="0"/>
        <v>Çarşamba</v>
      </c>
      <c r="AC1" s="77" t="str">
        <f t="shared" si="0"/>
        <v>Perşembe</v>
      </c>
      <c r="AD1" s="77" t="str">
        <f t="shared" si="0"/>
        <v>Cuma</v>
      </c>
      <c r="AE1" s="77" t="str">
        <f t="shared" si="0"/>
        <v>Cumartesi</v>
      </c>
      <c r="AF1" s="77" t="str">
        <f t="shared" si="0"/>
        <v>Pazar</v>
      </c>
      <c r="AG1" s="77" t="str">
        <f t="shared" si="0"/>
        <v>Pazartesi</v>
      </c>
      <c r="AH1" s="77" t="str">
        <f t="shared" si="0"/>
        <v>Salı</v>
      </c>
      <c r="AI1" s="77" t="str">
        <f t="shared" si="0"/>
        <v>Çarşamba</v>
      </c>
      <c r="AJ1" s="77" t="str">
        <f t="shared" si="0"/>
        <v>Perşembe</v>
      </c>
      <c r="AK1" s="77" t="str">
        <f t="shared" si="0"/>
        <v>Cuma</v>
      </c>
      <c r="AL1" s="77" t="str">
        <f t="shared" si="0"/>
        <v>Cumartesi</v>
      </c>
      <c r="AM1" s="77" t="str">
        <f t="shared" si="0"/>
        <v>Pazar</v>
      </c>
      <c r="AN1" s="77" t="str">
        <f t="shared" si="0"/>
        <v>Pazartesi</v>
      </c>
      <c r="AO1" s="77" t="str">
        <f t="shared" si="0"/>
        <v>Salı</v>
      </c>
      <c r="AP1" s="77" t="str">
        <f t="shared" si="0"/>
        <v>Çarşamba</v>
      </c>
      <c r="AQ1" s="77" t="str">
        <f t="shared" si="0"/>
        <v>Perşembe</v>
      </c>
      <c r="AR1" s="77" t="str">
        <f t="shared" si="0"/>
        <v>Cuma</v>
      </c>
      <c r="AS1" s="77" t="str">
        <f t="shared" si="0"/>
        <v>Cumartesi</v>
      </c>
      <c r="AT1" s="77" t="str">
        <f t="shared" si="0"/>
        <v>Pazar</v>
      </c>
      <c r="AU1" s="77" t="str">
        <f t="shared" si="0"/>
        <v>Pazartesi</v>
      </c>
      <c r="AV1" s="77" t="str">
        <f t="shared" si="0"/>
        <v>Salı</v>
      </c>
      <c r="AW1" s="77" t="str">
        <f t="shared" si="0"/>
        <v>Çarşamba</v>
      </c>
      <c r="AX1" s="77" t="str">
        <f t="shared" si="0"/>
        <v>Perşembe</v>
      </c>
      <c r="AY1" s="77" t="str">
        <f t="shared" si="0"/>
        <v>Cuma</v>
      </c>
      <c r="AZ1" s="77" t="str">
        <f t="shared" si="0"/>
        <v>Cumartesi</v>
      </c>
      <c r="BA1" s="77" t="str">
        <f t="shared" si="0"/>
        <v>Pazar</v>
      </c>
      <c r="BB1" s="77" t="str">
        <f t="shared" si="0"/>
        <v>Pazartesi</v>
      </c>
      <c r="BC1" s="77" t="str">
        <f t="shared" si="0"/>
        <v>Salı</v>
      </c>
      <c r="BD1" s="77" t="str">
        <f t="shared" si="0"/>
        <v>Çarşamba</v>
      </c>
    </row>
    <row r="2" spans="1:70" ht="21" customHeight="1" x14ac:dyDescent="0.2"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61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T2" s="213">
        <v>2016</v>
      </c>
      <c r="AU2" s="213"/>
      <c r="AV2" s="213"/>
      <c r="AW2" s="213"/>
      <c r="AX2" s="75"/>
      <c r="AY2" s="1" t="s">
        <v>62</v>
      </c>
      <c r="AZ2" s="9"/>
      <c r="BA2" s="146"/>
      <c r="BB2" s="146"/>
      <c r="BC2" s="146"/>
      <c r="BD2" s="146"/>
      <c r="BE2" s="146"/>
      <c r="BH2" s="1">
        <v>2</v>
      </c>
      <c r="BI2" s="74">
        <v>1</v>
      </c>
    </row>
    <row r="3" spans="1:70" x14ac:dyDescent="0.2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227" t="s">
        <v>301</v>
      </c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8"/>
      <c r="V3" s="107" t="s">
        <v>7</v>
      </c>
      <c r="W3" s="108"/>
      <c r="X3" s="108"/>
      <c r="Y3" s="109"/>
      <c r="Z3" s="76">
        <f>DATE(AT2,BH2,1)</f>
        <v>42401</v>
      </c>
      <c r="AA3" s="76">
        <f>Z3+1</f>
        <v>42402</v>
      </c>
      <c r="AB3" s="76">
        <f t="shared" ref="AB3:BD3" si="1">AA3+1</f>
        <v>42403</v>
      </c>
      <c r="AC3" s="76">
        <f t="shared" si="1"/>
        <v>42404</v>
      </c>
      <c r="AD3" s="76">
        <f t="shared" si="1"/>
        <v>42405</v>
      </c>
      <c r="AE3" s="76">
        <f t="shared" si="1"/>
        <v>42406</v>
      </c>
      <c r="AF3" s="76">
        <f t="shared" si="1"/>
        <v>42407</v>
      </c>
      <c r="AG3" s="76">
        <f t="shared" si="1"/>
        <v>42408</v>
      </c>
      <c r="AH3" s="76">
        <f t="shared" si="1"/>
        <v>42409</v>
      </c>
      <c r="AI3" s="76">
        <f t="shared" si="1"/>
        <v>42410</v>
      </c>
      <c r="AJ3" s="76">
        <f t="shared" si="1"/>
        <v>42411</v>
      </c>
      <c r="AK3" s="76">
        <f t="shared" si="1"/>
        <v>42412</v>
      </c>
      <c r="AL3" s="76">
        <f t="shared" si="1"/>
        <v>42413</v>
      </c>
      <c r="AM3" s="76">
        <f t="shared" si="1"/>
        <v>42414</v>
      </c>
      <c r="AN3" s="76">
        <f t="shared" si="1"/>
        <v>42415</v>
      </c>
      <c r="AO3" s="76">
        <f t="shared" si="1"/>
        <v>42416</v>
      </c>
      <c r="AP3" s="76">
        <f t="shared" si="1"/>
        <v>42417</v>
      </c>
      <c r="AQ3" s="76">
        <f t="shared" si="1"/>
        <v>42418</v>
      </c>
      <c r="AR3" s="76">
        <f t="shared" si="1"/>
        <v>42419</v>
      </c>
      <c r="AS3" s="76">
        <f t="shared" si="1"/>
        <v>42420</v>
      </c>
      <c r="AT3" s="76">
        <f t="shared" si="1"/>
        <v>42421</v>
      </c>
      <c r="AU3" s="76">
        <f t="shared" si="1"/>
        <v>42422</v>
      </c>
      <c r="AV3" s="76">
        <f t="shared" si="1"/>
        <v>42423</v>
      </c>
      <c r="AW3" s="76">
        <f t="shared" si="1"/>
        <v>42424</v>
      </c>
      <c r="AX3" s="76">
        <f t="shared" si="1"/>
        <v>42425</v>
      </c>
      <c r="AY3" s="76">
        <f t="shared" si="1"/>
        <v>42426</v>
      </c>
      <c r="AZ3" s="76">
        <f t="shared" si="1"/>
        <v>42427</v>
      </c>
      <c r="BA3" s="76">
        <f t="shared" si="1"/>
        <v>42428</v>
      </c>
      <c r="BB3" s="76">
        <f t="shared" si="1"/>
        <v>42429</v>
      </c>
      <c r="BC3" s="76">
        <f t="shared" si="1"/>
        <v>42430</v>
      </c>
      <c r="BD3" s="76">
        <f t="shared" si="1"/>
        <v>42431</v>
      </c>
      <c r="BE3" s="130" t="s">
        <v>1</v>
      </c>
      <c r="BF3" s="150"/>
    </row>
    <row r="4" spans="1:70" ht="12.75" customHeight="1" x14ac:dyDescent="0.2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9"/>
      <c r="V4" s="151" t="s">
        <v>8</v>
      </c>
      <c r="W4" s="152"/>
      <c r="X4" s="153"/>
      <c r="Y4" s="5" t="s">
        <v>10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57">
        <f>SUM(Z4:BD4)</f>
        <v>0</v>
      </c>
      <c r="BF4" s="158"/>
    </row>
    <row r="5" spans="1:70" ht="12.75" customHeight="1" x14ac:dyDescent="0.2">
      <c r="A5" s="147" t="s">
        <v>4</v>
      </c>
      <c r="B5" s="147"/>
      <c r="C5" s="147"/>
      <c r="D5" s="147"/>
      <c r="E5" s="147"/>
      <c r="F5" s="147"/>
      <c r="G5" s="147"/>
      <c r="H5" s="147"/>
      <c r="I5" s="147"/>
      <c r="J5" s="159" t="s">
        <v>69</v>
      </c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60"/>
      <c r="V5" s="154"/>
      <c r="W5" s="155"/>
      <c r="X5" s="156"/>
      <c r="Y5" s="5" t="s">
        <v>11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57">
        <f>SUM(Z5:BD5)</f>
        <v>0</v>
      </c>
      <c r="BF5" s="158"/>
    </row>
    <row r="6" spans="1:70" ht="12.75" customHeight="1" x14ac:dyDescent="0.2">
      <c r="A6" s="147" t="s">
        <v>5</v>
      </c>
      <c r="B6" s="147"/>
      <c r="C6" s="147"/>
      <c r="D6" s="147"/>
      <c r="E6" s="147"/>
      <c r="F6" s="147"/>
      <c r="G6" s="147"/>
      <c r="H6" s="147"/>
      <c r="I6" s="147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151" t="s">
        <v>9</v>
      </c>
      <c r="W6" s="152"/>
      <c r="X6" s="153"/>
      <c r="Y6" s="5" t="s">
        <v>10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57">
        <f>SUM(Z6:BD6)</f>
        <v>0</v>
      </c>
      <c r="BF6" s="158"/>
    </row>
    <row r="7" spans="1:70" ht="12.75" customHeight="1" x14ac:dyDescent="0.2">
      <c r="A7" s="147" t="s">
        <v>6</v>
      </c>
      <c r="B7" s="147"/>
      <c r="C7" s="147"/>
      <c r="D7" s="147"/>
      <c r="E7" s="147"/>
      <c r="F7" s="147"/>
      <c r="G7" s="147"/>
      <c r="H7" s="147"/>
      <c r="I7" s="147"/>
      <c r="J7" s="211" t="str">
        <f>IF(J4="",IF(COUNTIF(AY11:BE21,"Z")=12,"12","ZORUNLU DERS YÜKÜ HATALI"),6)</f>
        <v>ZORUNLU DERS YÜKÜ HATALI</v>
      </c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2"/>
      <c r="V7" s="161"/>
      <c r="W7" s="162"/>
      <c r="X7" s="163"/>
      <c r="Y7" s="6" t="s">
        <v>11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37"/>
      <c r="BC7" s="12"/>
      <c r="BD7" s="37"/>
      <c r="BE7" s="157">
        <f>SUM(Z7:BD7)</f>
        <v>0</v>
      </c>
      <c r="BF7" s="158"/>
    </row>
    <row r="8" spans="1:70" ht="12.75" customHeight="1" x14ac:dyDescent="0.2">
      <c r="A8" s="107" t="s">
        <v>12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9"/>
      <c r="AF8" s="181" t="s">
        <v>30</v>
      </c>
      <c r="AG8" s="182"/>
      <c r="AH8" s="182"/>
      <c r="AI8" s="183"/>
      <c r="AJ8" s="107" t="s">
        <v>13</v>
      </c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9"/>
      <c r="AX8" s="179" t="s">
        <v>29</v>
      </c>
      <c r="AY8" s="180"/>
      <c r="AZ8" s="180"/>
      <c r="BA8" s="180"/>
      <c r="BB8" s="180"/>
      <c r="BC8" s="180"/>
      <c r="BD8" s="180"/>
      <c r="BE8" s="142">
        <f>SUM(BE4:BF7)</f>
        <v>0</v>
      </c>
      <c r="BF8" s="143"/>
    </row>
    <row r="9" spans="1:70" ht="37.5" customHeight="1" x14ac:dyDescent="0.2">
      <c r="A9" s="166" t="s">
        <v>31</v>
      </c>
      <c r="B9" s="181" t="s">
        <v>34</v>
      </c>
      <c r="C9" s="182"/>
      <c r="D9" s="182"/>
      <c r="E9" s="182"/>
      <c r="F9" s="183"/>
      <c r="G9" s="111" t="s">
        <v>35</v>
      </c>
      <c r="H9" s="187"/>
      <c r="I9" s="112"/>
      <c r="J9" s="189" t="s">
        <v>36</v>
      </c>
      <c r="K9" s="190"/>
      <c r="L9" s="190"/>
      <c r="M9" s="190"/>
      <c r="N9" s="190"/>
      <c r="O9" s="190"/>
      <c r="P9" s="190"/>
      <c r="Q9" s="190"/>
      <c r="R9" s="190"/>
      <c r="S9" s="190"/>
      <c r="T9" s="191"/>
      <c r="U9" s="195" t="s">
        <v>37</v>
      </c>
      <c r="V9" s="196"/>
      <c r="W9" s="166" t="s">
        <v>0</v>
      </c>
      <c r="X9" s="166" t="s">
        <v>38</v>
      </c>
      <c r="Y9" s="166" t="s">
        <v>39</v>
      </c>
      <c r="Z9" s="166" t="s">
        <v>40</v>
      </c>
      <c r="AA9" s="166" t="s">
        <v>41</v>
      </c>
      <c r="AB9" s="166" t="s">
        <v>42</v>
      </c>
      <c r="AC9" s="166" t="s">
        <v>43</v>
      </c>
      <c r="AD9" s="166"/>
      <c r="AE9" s="166"/>
      <c r="AF9" s="184"/>
      <c r="AG9" s="185"/>
      <c r="AH9" s="185"/>
      <c r="AI9" s="186"/>
      <c r="AJ9" s="168" t="s">
        <v>14</v>
      </c>
      <c r="AK9" s="169"/>
      <c r="AL9" s="170" t="s">
        <v>15</v>
      </c>
      <c r="AM9" s="171"/>
      <c r="AN9" s="171"/>
      <c r="AO9" s="171"/>
      <c r="AP9" s="171"/>
      <c r="AQ9" s="171"/>
      <c r="AR9" s="172"/>
      <c r="AS9" s="166" t="s">
        <v>23</v>
      </c>
      <c r="AT9" s="170" t="s">
        <v>24</v>
      </c>
      <c r="AU9" s="172"/>
      <c r="AV9" s="177" t="s">
        <v>26</v>
      </c>
      <c r="AW9" s="177" t="s">
        <v>27</v>
      </c>
      <c r="AX9" s="166" t="s">
        <v>28</v>
      </c>
      <c r="AY9" s="175" t="s">
        <v>7</v>
      </c>
      <c r="AZ9" s="176"/>
      <c r="BA9" s="176"/>
      <c r="BB9" s="176"/>
      <c r="BC9" s="176"/>
      <c r="BD9" s="176"/>
      <c r="BE9" s="156"/>
      <c r="BF9" s="122" t="s">
        <v>1</v>
      </c>
    </row>
    <row r="10" spans="1:70" ht="49.5" x14ac:dyDescent="0.2">
      <c r="A10" s="167" t="s">
        <v>31</v>
      </c>
      <c r="B10" s="184"/>
      <c r="C10" s="185"/>
      <c r="D10" s="185"/>
      <c r="E10" s="185"/>
      <c r="F10" s="186"/>
      <c r="G10" s="115"/>
      <c r="H10" s="188"/>
      <c r="I10" s="116"/>
      <c r="J10" s="192"/>
      <c r="K10" s="193"/>
      <c r="L10" s="193"/>
      <c r="M10" s="193"/>
      <c r="N10" s="193"/>
      <c r="O10" s="193"/>
      <c r="P10" s="193"/>
      <c r="Q10" s="193"/>
      <c r="R10" s="193"/>
      <c r="S10" s="193"/>
      <c r="T10" s="194"/>
      <c r="U10" s="197"/>
      <c r="V10" s="198"/>
      <c r="W10" s="167"/>
      <c r="X10" s="167"/>
      <c r="Y10" s="167"/>
      <c r="Z10" s="167"/>
      <c r="AA10" s="167"/>
      <c r="AB10" s="167"/>
      <c r="AC10" s="167"/>
      <c r="AD10" s="167"/>
      <c r="AE10" s="167"/>
      <c r="AF10" s="4" t="s">
        <v>0</v>
      </c>
      <c r="AG10" s="4" t="s">
        <v>25</v>
      </c>
      <c r="AH10" s="173" t="s">
        <v>1</v>
      </c>
      <c r="AI10" s="174"/>
      <c r="AJ10" s="4" t="s">
        <v>0</v>
      </c>
      <c r="AK10" s="4" t="s">
        <v>25</v>
      </c>
      <c r="AL10" s="4" t="s">
        <v>16</v>
      </c>
      <c r="AM10" s="4" t="s">
        <v>17</v>
      </c>
      <c r="AN10" s="4" t="s">
        <v>18</v>
      </c>
      <c r="AO10" s="4" t="s">
        <v>19</v>
      </c>
      <c r="AP10" s="4" t="s">
        <v>20</v>
      </c>
      <c r="AQ10" s="4" t="s">
        <v>21</v>
      </c>
      <c r="AR10" s="4" t="s">
        <v>22</v>
      </c>
      <c r="AS10" s="167"/>
      <c r="AT10" s="4" t="s">
        <v>0</v>
      </c>
      <c r="AU10" s="4" t="s">
        <v>25</v>
      </c>
      <c r="AV10" s="178"/>
      <c r="AW10" s="178"/>
      <c r="AX10" s="167"/>
      <c r="AY10" s="4" t="s">
        <v>16</v>
      </c>
      <c r="AZ10" s="4" t="s">
        <v>17</v>
      </c>
      <c r="BA10" s="4" t="s">
        <v>18</v>
      </c>
      <c r="BB10" s="4" t="s">
        <v>19</v>
      </c>
      <c r="BC10" s="4" t="s">
        <v>20</v>
      </c>
      <c r="BD10" s="4" t="s">
        <v>21</v>
      </c>
      <c r="BE10" s="4" t="s">
        <v>22</v>
      </c>
      <c r="BF10" s="93"/>
    </row>
    <row r="11" spans="1:70" ht="12" x14ac:dyDescent="0.2">
      <c r="A11" s="92" t="s">
        <v>32</v>
      </c>
      <c r="B11" s="218" t="str">
        <f>IF(G11="","","İKİZCE MYO")</f>
        <v>İKİZCE MYO</v>
      </c>
      <c r="C11" s="219"/>
      <c r="D11" s="219"/>
      <c r="E11" s="219"/>
      <c r="F11" s="220"/>
      <c r="G11" s="221" t="str">
        <f>IF(J11="","",VLOOKUP(J11,DERSLER!$A$1:$F$102,2,0))</f>
        <v>EBR201</v>
      </c>
      <c r="H11" s="222"/>
      <c r="I11" s="223"/>
      <c r="J11" s="224" t="s">
        <v>222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6"/>
      <c r="U11" s="107"/>
      <c r="V11" s="109"/>
      <c r="W11" s="216">
        <f>IF(J11="","",VLOOKUP(J11,DERSLER!$A$1:$E$100,3,0))</f>
        <v>4</v>
      </c>
      <c r="X11" s="216">
        <f>IF(J11="","",VLOOKUP(J11,DERSLER!$A$1:$F$101,4,0))</f>
        <v>6</v>
      </c>
      <c r="Y11" s="217"/>
      <c r="Z11" s="25"/>
      <c r="AA11" s="25"/>
      <c r="AB11" s="25"/>
      <c r="AC11" s="25"/>
      <c r="AD11" s="25"/>
      <c r="AE11" s="25"/>
      <c r="AF11" s="26"/>
      <c r="AG11" s="26"/>
      <c r="AH11" s="96">
        <f t="shared" ref="AH11" si="2">SUM(AF11:AG11)</f>
        <v>0</v>
      </c>
      <c r="AI11" s="97"/>
      <c r="AJ11" s="24"/>
      <c r="AK11" s="24"/>
      <c r="AL11" s="24"/>
      <c r="AM11" s="24"/>
      <c r="AN11" s="24"/>
      <c r="AO11" s="24"/>
      <c r="AP11" s="24"/>
      <c r="AQ11" s="24"/>
      <c r="AR11" s="24"/>
      <c r="AS11" s="22"/>
      <c r="AT11" s="5"/>
      <c r="AU11" s="5"/>
      <c r="AV11" s="56">
        <f>AS11*AJ11</f>
        <v>0</v>
      </c>
      <c r="AW11" s="56"/>
      <c r="AX11" s="22">
        <v>8</v>
      </c>
      <c r="AY11" s="59"/>
      <c r="AZ11" s="59"/>
      <c r="BA11" s="59"/>
      <c r="BB11" s="59"/>
      <c r="BC11" s="59"/>
      <c r="BD11" s="59"/>
      <c r="BE11" s="59"/>
      <c r="BF11" s="5"/>
      <c r="BK11" s="1">
        <v>0</v>
      </c>
      <c r="BL11" s="59">
        <f>IF(AY11="ü",1,0)</f>
        <v>0</v>
      </c>
      <c r="BM11" s="59">
        <f t="shared" ref="BM11:BR11" si="3">IF(AZ11="ü",1,0)</f>
        <v>0</v>
      </c>
      <c r="BN11" s="59">
        <f t="shared" si="3"/>
        <v>0</v>
      </c>
      <c r="BO11" s="59">
        <f t="shared" si="3"/>
        <v>0</v>
      </c>
      <c r="BP11" s="59">
        <f t="shared" si="3"/>
        <v>0</v>
      </c>
      <c r="BQ11" s="59">
        <f t="shared" si="3"/>
        <v>0</v>
      </c>
      <c r="BR11" s="59">
        <f t="shared" si="3"/>
        <v>0</v>
      </c>
    </row>
    <row r="12" spans="1:70" ht="12.75" customHeight="1" x14ac:dyDescent="0.2">
      <c r="A12" s="122"/>
      <c r="B12" s="218" t="str">
        <f t="shared" ref="B12:B24" si="4">IF(G12="","","İKİZCE MYO")</f>
        <v>İKİZCE MYO</v>
      </c>
      <c r="C12" s="219"/>
      <c r="D12" s="219"/>
      <c r="E12" s="219"/>
      <c r="F12" s="220"/>
      <c r="G12" s="221" t="str">
        <f>IF(J12="","",VLOOKUP(J12,DERSLER!$A$1:$F$102,2,0))</f>
        <v>SEÇ203</v>
      </c>
      <c r="H12" s="222"/>
      <c r="I12" s="223"/>
      <c r="J12" s="224" t="s">
        <v>236</v>
      </c>
      <c r="K12" s="225"/>
      <c r="L12" s="225"/>
      <c r="M12" s="225"/>
      <c r="N12" s="225"/>
      <c r="O12" s="225"/>
      <c r="P12" s="225"/>
      <c r="Q12" s="225"/>
      <c r="R12" s="225"/>
      <c r="S12" s="225"/>
      <c r="T12" s="226"/>
      <c r="U12" s="107"/>
      <c r="V12" s="109"/>
      <c r="W12" s="216">
        <f>IF(J12="","",VLOOKUP(J12,DERSLER!$A$1:$E$100,3,0))</f>
        <v>2</v>
      </c>
      <c r="X12" s="216">
        <f>IF(J12="","",VLOOKUP(J12,DERSLER!$A$1:$F$101,4,0))</f>
        <v>0</v>
      </c>
      <c r="Y12" s="217"/>
      <c r="Z12" s="25"/>
      <c r="AA12" s="25"/>
      <c r="AB12" s="25"/>
      <c r="AC12" s="25"/>
      <c r="AD12" s="25"/>
      <c r="AE12" s="25"/>
      <c r="AF12" s="26"/>
      <c r="AG12" s="26"/>
      <c r="AH12" s="96">
        <f t="shared" ref="AH12:AH23" si="5">SUM(AF12:AG12)</f>
        <v>0</v>
      </c>
      <c r="AI12" s="97"/>
      <c r="AJ12" s="24"/>
      <c r="AK12" s="24"/>
      <c r="AL12" s="24"/>
      <c r="AM12" s="24"/>
      <c r="AN12" s="24"/>
      <c r="AO12" s="24"/>
      <c r="AP12" s="24"/>
      <c r="AQ12" s="24"/>
      <c r="AR12" s="24"/>
      <c r="AS12" s="22"/>
      <c r="AT12" s="5"/>
      <c r="AU12" s="5"/>
      <c r="AV12" s="63">
        <f t="shared" ref="AV12:AV23" si="6">AS12*AJ12</f>
        <v>0</v>
      </c>
      <c r="AW12" s="56"/>
      <c r="AX12" s="22">
        <v>9</v>
      </c>
      <c r="AY12" s="59"/>
      <c r="AZ12" s="59"/>
      <c r="BA12" s="59"/>
      <c r="BB12" s="59"/>
      <c r="BC12" s="59"/>
      <c r="BD12" s="59"/>
      <c r="BE12" s="59"/>
      <c r="BF12" s="5"/>
      <c r="BL12" s="59">
        <f t="shared" ref="BL12:BL21" si="7">IF(AY12="ü",1,0)</f>
        <v>0</v>
      </c>
      <c r="BM12" s="59">
        <f t="shared" ref="BM12:BM21" si="8">IF(AZ12="ü",1,0)</f>
        <v>0</v>
      </c>
      <c r="BN12" s="59">
        <f t="shared" ref="BN12:BN21" si="9">IF(BA12="ü",1,0)</f>
        <v>0</v>
      </c>
      <c r="BO12" s="59">
        <f t="shared" ref="BO12:BO21" si="10">IF(BB12="ü",1,0)</f>
        <v>0</v>
      </c>
      <c r="BP12" s="59">
        <f t="shared" ref="BP12:BP21" si="11">IF(BC12="ü",1,0)</f>
        <v>0</v>
      </c>
      <c r="BQ12" s="59">
        <f t="shared" ref="BQ12:BQ21" si="12">IF(BD12="ü",1,0)</f>
        <v>0</v>
      </c>
      <c r="BR12" s="59">
        <f t="shared" ref="BR12:BR21" si="13">IF(BE12="ü",1,0)</f>
        <v>0</v>
      </c>
    </row>
    <row r="13" spans="1:70" ht="12.75" customHeight="1" x14ac:dyDescent="0.2">
      <c r="A13" s="122"/>
      <c r="B13" s="218" t="str">
        <f t="shared" si="4"/>
        <v>İKİZCE MYO</v>
      </c>
      <c r="C13" s="219"/>
      <c r="D13" s="219"/>
      <c r="E13" s="219"/>
      <c r="F13" s="220"/>
      <c r="G13" s="221" t="str">
        <f>IF(J13="","",VLOOKUP(J13,DERSLER!$A$1:$F$102,2,0))</f>
        <v>SEÇ205</v>
      </c>
      <c r="H13" s="222"/>
      <c r="I13" s="223"/>
      <c r="J13" s="224" t="s">
        <v>237</v>
      </c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46"/>
      <c r="V13" s="50"/>
      <c r="W13" s="216">
        <f>IF(J13="","",VLOOKUP(J13,DERSLER!$A$1:$E$100,3,0))</f>
        <v>2</v>
      </c>
      <c r="X13" s="216">
        <f>IF(J13="","",VLOOKUP(J13,DERSLER!$A$1:$F$101,4,0))</f>
        <v>0</v>
      </c>
      <c r="Y13" s="217"/>
      <c r="Z13" s="25"/>
      <c r="AA13" s="25"/>
      <c r="AB13" s="25"/>
      <c r="AC13" s="25"/>
      <c r="AD13" s="25"/>
      <c r="AE13" s="25"/>
      <c r="AF13" s="26"/>
      <c r="AG13" s="26"/>
      <c r="AH13" s="96">
        <f t="shared" si="5"/>
        <v>0</v>
      </c>
      <c r="AI13" s="97"/>
      <c r="AJ13" s="24"/>
      <c r="AK13" s="24"/>
      <c r="AL13" s="24"/>
      <c r="AM13" s="24"/>
      <c r="AN13" s="24"/>
      <c r="AO13" s="24"/>
      <c r="AP13" s="24"/>
      <c r="AQ13" s="24"/>
      <c r="AR13" s="24"/>
      <c r="AS13" s="22"/>
      <c r="AT13" s="5"/>
      <c r="AU13" s="5"/>
      <c r="AV13" s="63">
        <f t="shared" si="6"/>
        <v>0</v>
      </c>
      <c r="AW13" s="56"/>
      <c r="AX13" s="60">
        <v>10</v>
      </c>
      <c r="AY13" s="59"/>
      <c r="AZ13" s="59"/>
      <c r="BA13" s="59"/>
      <c r="BB13" s="59"/>
      <c r="BC13" s="59"/>
      <c r="BD13" s="59"/>
      <c r="BE13" s="59"/>
      <c r="BF13" s="5"/>
      <c r="BL13" s="59">
        <f t="shared" si="7"/>
        <v>0</v>
      </c>
      <c r="BM13" s="59">
        <f t="shared" si="8"/>
        <v>0</v>
      </c>
      <c r="BN13" s="59">
        <f t="shared" si="9"/>
        <v>0</v>
      </c>
      <c r="BO13" s="59">
        <f t="shared" si="10"/>
        <v>0</v>
      </c>
      <c r="BP13" s="59">
        <f t="shared" si="11"/>
        <v>0</v>
      </c>
      <c r="BQ13" s="59">
        <f t="shared" si="12"/>
        <v>0</v>
      </c>
      <c r="BR13" s="59">
        <f t="shared" si="13"/>
        <v>0</v>
      </c>
    </row>
    <row r="14" spans="1:70" ht="12.75" customHeight="1" x14ac:dyDescent="0.2">
      <c r="A14" s="122"/>
      <c r="B14" s="218" t="str">
        <f t="shared" si="4"/>
        <v/>
      </c>
      <c r="C14" s="219"/>
      <c r="D14" s="219"/>
      <c r="E14" s="219"/>
      <c r="F14" s="220"/>
      <c r="G14" s="221" t="str">
        <f>IF(J14="","",VLOOKUP(J14,DERSLER!$A$1:$F$102,2,0))</f>
        <v/>
      </c>
      <c r="H14" s="222"/>
      <c r="I14" s="223"/>
      <c r="J14" s="224"/>
      <c r="K14" s="225"/>
      <c r="L14" s="225"/>
      <c r="M14" s="225"/>
      <c r="N14" s="225"/>
      <c r="O14" s="225"/>
      <c r="P14" s="225"/>
      <c r="Q14" s="225"/>
      <c r="R14" s="225"/>
      <c r="S14" s="225"/>
      <c r="T14" s="226"/>
      <c r="U14" s="46"/>
      <c r="V14" s="50"/>
      <c r="W14" s="216" t="str">
        <f>IF(J14="","",VLOOKUP(J14,DERSLER!$A$1:$E$100,3,0))</f>
        <v/>
      </c>
      <c r="X14" s="216" t="str">
        <f>IF(J14="","",VLOOKUP(J14,DERSLER!$A$1:$F$101,4,0))</f>
        <v/>
      </c>
      <c r="Y14" s="217"/>
      <c r="Z14" s="25"/>
      <c r="AA14" s="25"/>
      <c r="AB14" s="25"/>
      <c r="AC14" s="25"/>
      <c r="AD14" s="25"/>
      <c r="AE14" s="25"/>
      <c r="AF14" s="26"/>
      <c r="AG14" s="26"/>
      <c r="AH14" s="96">
        <f t="shared" si="5"/>
        <v>0</v>
      </c>
      <c r="AI14" s="97"/>
      <c r="AJ14" s="24"/>
      <c r="AK14" s="24"/>
      <c r="AL14" s="24"/>
      <c r="AM14" s="24"/>
      <c r="AN14" s="24"/>
      <c r="AO14" s="24"/>
      <c r="AP14" s="24"/>
      <c r="AQ14" s="24"/>
      <c r="AR14" s="24"/>
      <c r="AS14" s="22"/>
      <c r="AT14" s="5"/>
      <c r="AU14" s="5"/>
      <c r="AV14" s="63">
        <f t="shared" si="6"/>
        <v>0</v>
      </c>
      <c r="AW14" s="56"/>
      <c r="AX14" s="60">
        <v>11</v>
      </c>
      <c r="AY14" s="59"/>
      <c r="AZ14" s="59"/>
      <c r="BA14" s="59"/>
      <c r="BB14" s="59"/>
      <c r="BC14" s="59"/>
      <c r="BD14" s="59"/>
      <c r="BE14" s="59"/>
      <c r="BF14" s="5"/>
      <c r="BL14" s="59">
        <f t="shared" si="7"/>
        <v>0</v>
      </c>
      <c r="BM14" s="59">
        <f t="shared" si="8"/>
        <v>0</v>
      </c>
      <c r="BN14" s="59">
        <f t="shared" si="9"/>
        <v>0</v>
      </c>
      <c r="BO14" s="59">
        <f t="shared" si="10"/>
        <v>0</v>
      </c>
      <c r="BP14" s="59">
        <f t="shared" si="11"/>
        <v>0</v>
      </c>
      <c r="BQ14" s="59">
        <f t="shared" si="12"/>
        <v>0</v>
      </c>
      <c r="BR14" s="59">
        <f t="shared" si="13"/>
        <v>0</v>
      </c>
    </row>
    <row r="15" spans="1:70" ht="12.75" customHeight="1" x14ac:dyDescent="0.2">
      <c r="A15" s="122"/>
      <c r="B15" s="218" t="str">
        <f t="shared" si="4"/>
        <v/>
      </c>
      <c r="C15" s="219"/>
      <c r="D15" s="219"/>
      <c r="E15" s="219"/>
      <c r="F15" s="220"/>
      <c r="G15" s="221" t="str">
        <f>IF(J15="","",VLOOKUP(J15,DERSLER!$A$1:$F$102,2,0))</f>
        <v/>
      </c>
      <c r="H15" s="222"/>
      <c r="I15" s="223"/>
      <c r="J15" s="224"/>
      <c r="K15" s="225"/>
      <c r="L15" s="225"/>
      <c r="M15" s="225"/>
      <c r="N15" s="225"/>
      <c r="O15" s="225"/>
      <c r="P15" s="225"/>
      <c r="Q15" s="225"/>
      <c r="R15" s="225"/>
      <c r="S15" s="225"/>
      <c r="T15" s="226"/>
      <c r="U15" s="16"/>
      <c r="V15" s="17"/>
      <c r="W15" s="216" t="str">
        <f>IF(J15="","",VLOOKUP(J15,DERSLER!$A$1:$E$100,3,0))</f>
        <v/>
      </c>
      <c r="X15" s="216" t="str">
        <f>IF(J15="","",VLOOKUP(J15,DERSLER!$A$1:$F$101,4,0))</f>
        <v/>
      </c>
      <c r="Y15" s="217"/>
      <c r="Z15" s="25"/>
      <c r="AA15" s="25"/>
      <c r="AB15" s="25"/>
      <c r="AC15" s="25"/>
      <c r="AD15" s="25"/>
      <c r="AE15" s="25"/>
      <c r="AF15" s="26"/>
      <c r="AG15" s="26"/>
      <c r="AH15" s="96">
        <f t="shared" si="5"/>
        <v>0</v>
      </c>
      <c r="AI15" s="97"/>
      <c r="AJ15" s="24"/>
      <c r="AK15" s="24"/>
      <c r="AL15" s="24"/>
      <c r="AM15" s="24"/>
      <c r="AN15" s="24"/>
      <c r="AO15" s="24"/>
      <c r="AP15" s="24"/>
      <c r="AQ15" s="24"/>
      <c r="AR15" s="24"/>
      <c r="AS15" s="22"/>
      <c r="AT15" s="5"/>
      <c r="AU15" s="5"/>
      <c r="AV15" s="63">
        <f t="shared" si="6"/>
        <v>0</v>
      </c>
      <c r="AW15" s="56"/>
      <c r="AX15" s="60">
        <v>12</v>
      </c>
      <c r="AY15" s="59"/>
      <c r="AZ15" s="59"/>
      <c r="BA15" s="59"/>
      <c r="BB15" s="59"/>
      <c r="BC15" s="59"/>
      <c r="BD15" s="59"/>
      <c r="BE15" s="59"/>
      <c r="BF15" s="5"/>
      <c r="BL15" s="59">
        <f t="shared" si="7"/>
        <v>0</v>
      </c>
      <c r="BM15" s="59">
        <f t="shared" si="8"/>
        <v>0</v>
      </c>
      <c r="BN15" s="59">
        <f t="shared" si="9"/>
        <v>0</v>
      </c>
      <c r="BO15" s="59">
        <f t="shared" si="10"/>
        <v>0</v>
      </c>
      <c r="BP15" s="59">
        <f t="shared" si="11"/>
        <v>0</v>
      </c>
      <c r="BQ15" s="59">
        <f t="shared" si="12"/>
        <v>0</v>
      </c>
      <c r="BR15" s="59">
        <f t="shared" si="13"/>
        <v>0</v>
      </c>
    </row>
    <row r="16" spans="1:70" ht="12.75" customHeight="1" x14ac:dyDescent="0.2">
      <c r="A16" s="122"/>
      <c r="B16" s="218" t="str">
        <f t="shared" si="4"/>
        <v/>
      </c>
      <c r="C16" s="219"/>
      <c r="D16" s="219"/>
      <c r="E16" s="219"/>
      <c r="F16" s="220"/>
      <c r="G16" s="221" t="str">
        <f>IF(J16="","",VLOOKUP(J16,DERSLER!$A$1:$F$102,2,0))</f>
        <v/>
      </c>
      <c r="H16" s="222"/>
      <c r="I16" s="223"/>
      <c r="J16" s="224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16"/>
      <c r="V16" s="17"/>
      <c r="W16" s="216" t="str">
        <f>IF(J16="","",VLOOKUP(J16,DERSLER!$A$1:$E$100,3,0))</f>
        <v/>
      </c>
      <c r="X16" s="216" t="str">
        <f>IF(J16="","",VLOOKUP(J16,DERSLER!$A$1:$F$101,4,0))</f>
        <v/>
      </c>
      <c r="Y16" s="217"/>
      <c r="Z16" s="5"/>
      <c r="AA16" s="5"/>
      <c r="AB16" s="5"/>
      <c r="AC16" s="5"/>
      <c r="AD16" s="5"/>
      <c r="AE16" s="5"/>
      <c r="AF16" s="26"/>
      <c r="AG16" s="26"/>
      <c r="AH16" s="96">
        <f t="shared" si="5"/>
        <v>0</v>
      </c>
      <c r="AI16" s="97"/>
      <c r="AJ16" s="27"/>
      <c r="AK16" s="27"/>
      <c r="AL16" s="24"/>
      <c r="AM16" s="24"/>
      <c r="AN16" s="24"/>
      <c r="AO16" s="24"/>
      <c r="AP16" s="24"/>
      <c r="AQ16" s="24"/>
      <c r="AR16" s="24"/>
      <c r="AS16" s="22"/>
      <c r="AT16" s="5"/>
      <c r="AU16" s="5"/>
      <c r="AV16" s="63">
        <f t="shared" si="6"/>
        <v>0</v>
      </c>
      <c r="AW16" s="56"/>
      <c r="AX16" s="60">
        <v>13</v>
      </c>
      <c r="AY16" s="59"/>
      <c r="AZ16" s="59"/>
      <c r="BA16" s="59"/>
      <c r="BB16" s="59"/>
      <c r="BC16" s="59"/>
      <c r="BD16" s="59"/>
      <c r="BE16" s="59"/>
      <c r="BF16" s="5"/>
      <c r="BL16" s="59">
        <f t="shared" si="7"/>
        <v>0</v>
      </c>
      <c r="BM16" s="59">
        <f t="shared" si="8"/>
        <v>0</v>
      </c>
      <c r="BN16" s="59">
        <f t="shared" si="9"/>
        <v>0</v>
      </c>
      <c r="BO16" s="59">
        <f t="shared" si="10"/>
        <v>0</v>
      </c>
      <c r="BP16" s="59">
        <f t="shared" si="11"/>
        <v>0</v>
      </c>
      <c r="BQ16" s="59">
        <f t="shared" si="12"/>
        <v>0</v>
      </c>
      <c r="BR16" s="59">
        <f t="shared" si="13"/>
        <v>0</v>
      </c>
    </row>
    <row r="17" spans="1:70" ht="12.75" customHeight="1" x14ac:dyDescent="0.2">
      <c r="A17" s="122"/>
      <c r="B17" s="218" t="str">
        <f t="shared" si="4"/>
        <v/>
      </c>
      <c r="C17" s="219"/>
      <c r="D17" s="219"/>
      <c r="E17" s="219"/>
      <c r="F17" s="220"/>
      <c r="G17" s="221" t="str">
        <f>IF(J17="","",VLOOKUP(J17,DERSLER!$A$1:$F$102,2,0))</f>
        <v/>
      </c>
      <c r="H17" s="222"/>
      <c r="I17" s="223"/>
      <c r="J17" s="224"/>
      <c r="K17" s="225"/>
      <c r="L17" s="225"/>
      <c r="M17" s="225"/>
      <c r="N17" s="225"/>
      <c r="O17" s="225"/>
      <c r="P17" s="225"/>
      <c r="Q17" s="225"/>
      <c r="R17" s="225"/>
      <c r="S17" s="225"/>
      <c r="T17" s="226"/>
      <c r="U17" s="16"/>
      <c r="V17" s="17"/>
      <c r="W17" s="216" t="str">
        <f>IF(J17="","",VLOOKUP(J17,DERSLER!$A$1:$E$100,3,0))</f>
        <v/>
      </c>
      <c r="X17" s="216" t="str">
        <f>IF(J17="","",VLOOKUP(J17,DERSLER!$A$1:$F$101,4,0))</f>
        <v/>
      </c>
      <c r="Y17" s="86"/>
      <c r="Z17" s="5"/>
      <c r="AA17" s="5"/>
      <c r="AB17" s="5"/>
      <c r="AC17" s="5"/>
      <c r="AD17" s="5"/>
      <c r="AE17" s="5"/>
      <c r="AF17" s="26"/>
      <c r="AG17" s="26"/>
      <c r="AH17" s="96">
        <f t="shared" si="5"/>
        <v>0</v>
      </c>
      <c r="AI17" s="97"/>
      <c r="AJ17" s="27"/>
      <c r="AK17" s="27"/>
      <c r="AL17" s="24"/>
      <c r="AM17" s="24"/>
      <c r="AN17" s="24"/>
      <c r="AO17" s="24"/>
      <c r="AP17" s="24"/>
      <c r="AQ17" s="24"/>
      <c r="AR17" s="24"/>
      <c r="AS17" s="22"/>
      <c r="AT17" s="5"/>
      <c r="AU17" s="5"/>
      <c r="AV17" s="63">
        <f t="shared" si="6"/>
        <v>0</v>
      </c>
      <c r="AW17" s="56"/>
      <c r="AX17" s="60">
        <v>14</v>
      </c>
      <c r="AY17" s="59"/>
      <c r="AZ17" s="59"/>
      <c r="BA17" s="59"/>
      <c r="BB17" s="59"/>
      <c r="BC17" s="59"/>
      <c r="BD17" s="59"/>
      <c r="BE17" s="59"/>
      <c r="BF17" s="5"/>
      <c r="BL17" s="59">
        <f t="shared" si="7"/>
        <v>0</v>
      </c>
      <c r="BM17" s="59">
        <f t="shared" si="8"/>
        <v>0</v>
      </c>
      <c r="BN17" s="59">
        <f t="shared" si="9"/>
        <v>0</v>
      </c>
      <c r="BO17" s="59">
        <f t="shared" si="10"/>
        <v>0</v>
      </c>
      <c r="BP17" s="59">
        <f t="shared" si="11"/>
        <v>0</v>
      </c>
      <c r="BQ17" s="59">
        <f t="shared" si="12"/>
        <v>0</v>
      </c>
      <c r="BR17" s="59">
        <f t="shared" si="13"/>
        <v>0</v>
      </c>
    </row>
    <row r="18" spans="1:70" ht="12.75" customHeight="1" x14ac:dyDescent="0.2">
      <c r="A18" s="122"/>
      <c r="B18" s="218" t="str">
        <f t="shared" si="4"/>
        <v/>
      </c>
      <c r="C18" s="219"/>
      <c r="D18" s="219"/>
      <c r="E18" s="219"/>
      <c r="F18" s="220"/>
      <c r="G18" s="221" t="str">
        <f>IF(J18="","",VLOOKUP(J18,DERSLER!$A$1:$F$102,2,0))</f>
        <v/>
      </c>
      <c r="H18" s="222"/>
      <c r="I18" s="223"/>
      <c r="J18" s="224"/>
      <c r="K18" s="225"/>
      <c r="L18" s="225"/>
      <c r="M18" s="225"/>
      <c r="N18" s="225"/>
      <c r="O18" s="225"/>
      <c r="P18" s="225"/>
      <c r="Q18" s="225"/>
      <c r="R18" s="225"/>
      <c r="S18" s="225"/>
      <c r="T18" s="226"/>
      <c r="U18" s="136"/>
      <c r="V18" s="138"/>
      <c r="W18" s="216" t="str">
        <f>IF(J18="","",VLOOKUP(J18,DERSLER!$A$1:$E$100,3,0))</f>
        <v/>
      </c>
      <c r="X18" s="216" t="str">
        <f>IF(J18="","",VLOOKUP(J18,DERSLER!$A$1:$F$101,4,0))</f>
        <v/>
      </c>
      <c r="Y18" s="217"/>
      <c r="Z18" s="5"/>
      <c r="AA18" s="5"/>
      <c r="AB18" s="5"/>
      <c r="AC18" s="5"/>
      <c r="AD18" s="5"/>
      <c r="AE18" s="5"/>
      <c r="AF18" s="26"/>
      <c r="AG18" s="26"/>
      <c r="AH18" s="96">
        <f t="shared" si="5"/>
        <v>0</v>
      </c>
      <c r="AI18" s="97"/>
      <c r="AJ18" s="22"/>
      <c r="AK18" s="22"/>
      <c r="AL18" s="24"/>
      <c r="AM18" s="24"/>
      <c r="AN18" s="24"/>
      <c r="AO18" s="24"/>
      <c r="AP18" s="24"/>
      <c r="AQ18" s="24"/>
      <c r="AR18" s="24"/>
      <c r="AS18" s="22"/>
      <c r="AT18" s="5"/>
      <c r="AU18" s="5"/>
      <c r="AV18" s="63">
        <f t="shared" si="6"/>
        <v>0</v>
      </c>
      <c r="AW18" s="56"/>
      <c r="AX18" s="60">
        <v>15</v>
      </c>
      <c r="AY18" s="59"/>
      <c r="AZ18" s="59"/>
      <c r="BA18" s="59"/>
      <c r="BB18" s="59"/>
      <c r="BC18" s="59"/>
      <c r="BD18" s="59"/>
      <c r="BE18" s="59"/>
      <c r="BF18" s="5"/>
      <c r="BL18" s="59">
        <f t="shared" si="7"/>
        <v>0</v>
      </c>
      <c r="BM18" s="59">
        <f t="shared" si="8"/>
        <v>0</v>
      </c>
      <c r="BN18" s="59">
        <f t="shared" si="9"/>
        <v>0</v>
      </c>
      <c r="BO18" s="59">
        <f t="shared" si="10"/>
        <v>0</v>
      </c>
      <c r="BP18" s="59">
        <f t="shared" si="11"/>
        <v>0</v>
      </c>
      <c r="BQ18" s="59">
        <f t="shared" si="12"/>
        <v>0</v>
      </c>
      <c r="BR18" s="59">
        <f t="shared" si="13"/>
        <v>0</v>
      </c>
    </row>
    <row r="19" spans="1:70" ht="12.75" customHeight="1" x14ac:dyDescent="0.2">
      <c r="A19" s="122"/>
      <c r="B19" s="218" t="str">
        <f t="shared" si="4"/>
        <v/>
      </c>
      <c r="C19" s="219"/>
      <c r="D19" s="219"/>
      <c r="E19" s="219"/>
      <c r="F19" s="220"/>
      <c r="G19" s="221" t="str">
        <f>IF(J19="","",VLOOKUP(J19,DERSLER!$A$1:$F$102,2,0))</f>
        <v/>
      </c>
      <c r="H19" s="222"/>
      <c r="I19" s="223"/>
      <c r="J19" s="224"/>
      <c r="K19" s="225"/>
      <c r="L19" s="225"/>
      <c r="M19" s="225"/>
      <c r="N19" s="225"/>
      <c r="O19" s="225"/>
      <c r="P19" s="225"/>
      <c r="Q19" s="225"/>
      <c r="R19" s="225"/>
      <c r="S19" s="225"/>
      <c r="T19" s="226"/>
      <c r="U19" s="136"/>
      <c r="V19" s="138"/>
      <c r="W19" s="216" t="str">
        <f>IF(J19="","",VLOOKUP(J19,DERSLER!$A$1:$E$100,3,0))</f>
        <v/>
      </c>
      <c r="X19" s="216" t="str">
        <f>IF(J19="","",VLOOKUP(J19,DERSLER!$A$1:$F$101,4,0))</f>
        <v/>
      </c>
      <c r="Y19" s="217"/>
      <c r="Z19" s="5"/>
      <c r="AA19" s="5"/>
      <c r="AB19" s="5"/>
      <c r="AC19" s="5"/>
      <c r="AD19" s="5"/>
      <c r="AE19" s="5"/>
      <c r="AF19" s="26"/>
      <c r="AG19" s="26"/>
      <c r="AH19" s="96">
        <f t="shared" si="5"/>
        <v>0</v>
      </c>
      <c r="AI19" s="97"/>
      <c r="AJ19" s="5"/>
      <c r="AK19" s="5"/>
      <c r="AL19" s="24"/>
      <c r="AM19" s="24"/>
      <c r="AN19" s="24"/>
      <c r="AO19" s="24"/>
      <c r="AP19" s="24"/>
      <c r="AQ19" s="24"/>
      <c r="AR19" s="24"/>
      <c r="AS19" s="22"/>
      <c r="AT19" s="5"/>
      <c r="AU19" s="5"/>
      <c r="AV19" s="63">
        <f t="shared" si="6"/>
        <v>0</v>
      </c>
      <c r="AW19" s="56"/>
      <c r="AX19" s="60">
        <v>16</v>
      </c>
      <c r="AY19" s="59"/>
      <c r="AZ19" s="59"/>
      <c r="BA19" s="59"/>
      <c r="BB19" s="59"/>
      <c r="BC19" s="59"/>
      <c r="BD19" s="59"/>
      <c r="BE19" s="59"/>
      <c r="BF19" s="5"/>
      <c r="BL19" s="59">
        <f t="shared" si="7"/>
        <v>0</v>
      </c>
      <c r="BM19" s="59">
        <f t="shared" si="8"/>
        <v>0</v>
      </c>
      <c r="BN19" s="59">
        <f t="shared" si="9"/>
        <v>0</v>
      </c>
      <c r="BO19" s="59">
        <f t="shared" si="10"/>
        <v>0</v>
      </c>
      <c r="BP19" s="59">
        <f t="shared" si="11"/>
        <v>0</v>
      </c>
      <c r="BQ19" s="59">
        <f t="shared" si="12"/>
        <v>0</v>
      </c>
      <c r="BR19" s="59">
        <f t="shared" si="13"/>
        <v>0</v>
      </c>
    </row>
    <row r="20" spans="1:70" ht="12.75" customHeight="1" x14ac:dyDescent="0.2">
      <c r="A20" s="122"/>
      <c r="B20" s="218" t="str">
        <f t="shared" si="4"/>
        <v/>
      </c>
      <c r="C20" s="219"/>
      <c r="D20" s="219"/>
      <c r="E20" s="219"/>
      <c r="F20" s="220"/>
      <c r="G20" s="221" t="str">
        <f>IF(J20="","",VLOOKUP(J20,DERSLER!$A$1:$F$102,2,0))</f>
        <v/>
      </c>
      <c r="H20" s="222"/>
      <c r="I20" s="223"/>
      <c r="J20" s="224"/>
      <c r="K20" s="225"/>
      <c r="L20" s="225"/>
      <c r="M20" s="225"/>
      <c r="N20" s="225"/>
      <c r="O20" s="225"/>
      <c r="P20" s="225"/>
      <c r="Q20" s="225"/>
      <c r="R20" s="225"/>
      <c r="S20" s="225"/>
      <c r="T20" s="226"/>
      <c r="U20" s="136"/>
      <c r="V20" s="138"/>
      <c r="W20" s="216" t="str">
        <f>IF(J20="","",VLOOKUP(J20,DERSLER!$A$1:$E$100,3,0))</f>
        <v/>
      </c>
      <c r="X20" s="216" t="str">
        <f>IF(J20="","",VLOOKUP(J20,DERSLER!$A$1:$F$101,4,0))</f>
        <v/>
      </c>
      <c r="Y20" s="217"/>
      <c r="Z20" s="5"/>
      <c r="AA20" s="5"/>
      <c r="AB20" s="5"/>
      <c r="AC20" s="5"/>
      <c r="AD20" s="5"/>
      <c r="AE20" s="5"/>
      <c r="AF20" s="26"/>
      <c r="AG20" s="26"/>
      <c r="AH20" s="96">
        <f t="shared" si="5"/>
        <v>0</v>
      </c>
      <c r="AI20" s="97"/>
      <c r="AJ20" s="5"/>
      <c r="AK20" s="5"/>
      <c r="AL20" s="24"/>
      <c r="AM20" s="24"/>
      <c r="AN20" s="24"/>
      <c r="AO20" s="24"/>
      <c r="AP20" s="24"/>
      <c r="AQ20" s="24"/>
      <c r="AR20" s="24"/>
      <c r="AS20" s="84"/>
      <c r="AT20" s="5"/>
      <c r="AU20" s="5"/>
      <c r="AV20" s="63">
        <f t="shared" si="6"/>
        <v>0</v>
      </c>
      <c r="AW20" s="56"/>
      <c r="AX20" s="60">
        <v>17</v>
      </c>
      <c r="AY20" s="59"/>
      <c r="AZ20" s="59"/>
      <c r="BA20" s="59"/>
      <c r="BB20" s="59"/>
      <c r="BC20" s="59"/>
      <c r="BD20" s="59"/>
      <c r="BE20" s="59"/>
      <c r="BF20" s="5"/>
      <c r="BL20" s="59">
        <f t="shared" si="7"/>
        <v>0</v>
      </c>
      <c r="BM20" s="59">
        <f t="shared" si="8"/>
        <v>0</v>
      </c>
      <c r="BN20" s="59">
        <f t="shared" si="9"/>
        <v>0</v>
      </c>
      <c r="BO20" s="59">
        <f t="shared" si="10"/>
        <v>0</v>
      </c>
      <c r="BP20" s="59">
        <f t="shared" si="11"/>
        <v>0</v>
      </c>
      <c r="BQ20" s="59">
        <f t="shared" si="12"/>
        <v>0</v>
      </c>
      <c r="BR20" s="59">
        <f t="shared" si="13"/>
        <v>0</v>
      </c>
    </row>
    <row r="21" spans="1:70" ht="12.75" customHeight="1" x14ac:dyDescent="0.2">
      <c r="A21" s="122"/>
      <c r="B21" s="218" t="str">
        <f t="shared" si="4"/>
        <v/>
      </c>
      <c r="C21" s="219"/>
      <c r="D21" s="219"/>
      <c r="E21" s="219"/>
      <c r="F21" s="220"/>
      <c r="G21" s="221" t="str">
        <f>IF(J21="","",VLOOKUP(J21,DERSLER!$A$1:$F$102,2,0))</f>
        <v/>
      </c>
      <c r="H21" s="222"/>
      <c r="I21" s="223"/>
      <c r="J21" s="224"/>
      <c r="K21" s="225"/>
      <c r="L21" s="225"/>
      <c r="M21" s="225"/>
      <c r="N21" s="225"/>
      <c r="O21" s="225"/>
      <c r="P21" s="225"/>
      <c r="Q21" s="225"/>
      <c r="R21" s="225"/>
      <c r="S21" s="225"/>
      <c r="T21" s="226"/>
      <c r="U21" s="136"/>
      <c r="V21" s="138"/>
      <c r="W21" s="216" t="str">
        <f>IF(J21="","",VLOOKUP(J21,DERSLER!$A$1:$E$100,3,0))</f>
        <v/>
      </c>
      <c r="X21" s="216" t="str">
        <f>IF(J21="","",VLOOKUP(J21,DERSLER!$A$1:$F$101,4,0))</f>
        <v/>
      </c>
      <c r="Y21" s="217"/>
      <c r="Z21" s="5"/>
      <c r="AA21" s="5"/>
      <c r="AB21" s="5"/>
      <c r="AC21" s="5"/>
      <c r="AD21" s="5"/>
      <c r="AE21" s="5"/>
      <c r="AF21" s="26"/>
      <c r="AG21" s="26"/>
      <c r="AH21" s="96">
        <f t="shared" si="5"/>
        <v>0</v>
      </c>
      <c r="AI21" s="97"/>
      <c r="AJ21" s="5"/>
      <c r="AK21" s="5"/>
      <c r="AL21" s="24"/>
      <c r="AM21" s="24"/>
      <c r="AN21" s="24"/>
      <c r="AO21" s="24"/>
      <c r="AP21" s="24"/>
      <c r="AQ21" s="24"/>
      <c r="AR21" s="24"/>
      <c r="AS21" s="22"/>
      <c r="AT21" s="5"/>
      <c r="AU21" s="5"/>
      <c r="AV21" s="63">
        <f t="shared" si="6"/>
        <v>0</v>
      </c>
      <c r="AW21" s="56"/>
      <c r="AX21" s="60">
        <v>18</v>
      </c>
      <c r="AY21" s="61"/>
      <c r="AZ21" s="61"/>
      <c r="BA21" s="61"/>
      <c r="BB21" s="61"/>
      <c r="BC21" s="61"/>
      <c r="BD21" s="61"/>
      <c r="BE21" s="22"/>
      <c r="BF21" s="5"/>
      <c r="BL21" s="59">
        <f t="shared" si="7"/>
        <v>0</v>
      </c>
      <c r="BM21" s="59">
        <f t="shared" si="8"/>
        <v>0</v>
      </c>
      <c r="BN21" s="59">
        <f t="shared" si="9"/>
        <v>0</v>
      </c>
      <c r="BO21" s="59">
        <f t="shared" si="10"/>
        <v>0</v>
      </c>
      <c r="BP21" s="59">
        <f t="shared" si="11"/>
        <v>0</v>
      </c>
      <c r="BQ21" s="59">
        <f t="shared" si="12"/>
        <v>0</v>
      </c>
      <c r="BR21" s="59">
        <f t="shared" si="13"/>
        <v>0</v>
      </c>
    </row>
    <row r="22" spans="1:70" ht="12.75" customHeight="1" x14ac:dyDescent="0.2">
      <c r="A22" s="122"/>
      <c r="B22" s="218" t="str">
        <f t="shared" si="4"/>
        <v/>
      </c>
      <c r="C22" s="219"/>
      <c r="D22" s="219"/>
      <c r="E22" s="219"/>
      <c r="F22" s="220"/>
      <c r="G22" s="221" t="str">
        <f>IF(J22="","",VLOOKUP(J22,DERSLER!$A$1:$F$102,2,0))</f>
        <v/>
      </c>
      <c r="H22" s="222"/>
      <c r="I22" s="223"/>
      <c r="J22" s="224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136"/>
      <c r="V22" s="138"/>
      <c r="W22" s="216" t="str">
        <f>IF(J22="","",VLOOKUP(J22,DERSLER!$A$1:$E$100,3,0))</f>
        <v/>
      </c>
      <c r="X22" s="216" t="str">
        <f>IF(J22="","",VLOOKUP(J22,DERSLER!$A$1:$F$101,4,0))</f>
        <v/>
      </c>
      <c r="Y22" s="217"/>
      <c r="Z22" s="5"/>
      <c r="AA22" s="5"/>
      <c r="AB22" s="5"/>
      <c r="AC22" s="5"/>
      <c r="AD22" s="5"/>
      <c r="AE22" s="5"/>
      <c r="AF22" s="5"/>
      <c r="AG22" s="5"/>
      <c r="AH22" s="96">
        <f t="shared" si="5"/>
        <v>0</v>
      </c>
      <c r="AI22" s="97"/>
      <c r="AJ22" s="5"/>
      <c r="AK22" s="5"/>
      <c r="AL22" s="24"/>
      <c r="AM22" s="24"/>
      <c r="AN22" s="24"/>
      <c r="AO22" s="24"/>
      <c r="AP22" s="24"/>
      <c r="AQ22" s="24"/>
      <c r="AR22" s="24"/>
      <c r="AS22" s="22"/>
      <c r="AT22" s="5"/>
      <c r="AU22" s="5"/>
      <c r="AV22" s="63">
        <f t="shared" si="6"/>
        <v>0</v>
      </c>
      <c r="AW22" s="56"/>
      <c r="AX22" s="60"/>
      <c r="AY22" s="61"/>
      <c r="AZ22" s="61"/>
      <c r="BA22" s="61"/>
      <c r="BB22" s="61"/>
      <c r="BC22" s="61"/>
      <c r="BD22" s="61"/>
      <c r="BE22" s="61"/>
      <c r="BF22" s="5"/>
      <c r="BL22" s="1">
        <f>SUM(BL11:BL21)</f>
        <v>0</v>
      </c>
      <c r="BM22" s="1">
        <f t="shared" ref="BM22:BR22" si="14">SUM(BM11:BM21)</f>
        <v>0</v>
      </c>
      <c r="BN22" s="1">
        <f t="shared" si="14"/>
        <v>0</v>
      </c>
      <c r="BO22" s="1">
        <f t="shared" si="14"/>
        <v>0</v>
      </c>
      <c r="BP22" s="1">
        <f t="shared" si="14"/>
        <v>0</v>
      </c>
      <c r="BQ22" s="1">
        <f t="shared" si="14"/>
        <v>0</v>
      </c>
      <c r="BR22" s="1">
        <f t="shared" si="14"/>
        <v>0</v>
      </c>
    </row>
    <row r="23" spans="1:70" ht="12.75" customHeight="1" x14ac:dyDescent="0.2">
      <c r="A23" s="122"/>
      <c r="B23" s="218" t="str">
        <f t="shared" si="4"/>
        <v/>
      </c>
      <c r="C23" s="219"/>
      <c r="D23" s="219"/>
      <c r="E23" s="219"/>
      <c r="F23" s="220"/>
      <c r="G23" s="221" t="str">
        <f>IF(J23="","",VLOOKUP(J23,DERSLER!$A$1:$F$102,2,0))</f>
        <v/>
      </c>
      <c r="H23" s="222"/>
      <c r="I23" s="223"/>
      <c r="J23" s="224"/>
      <c r="K23" s="225"/>
      <c r="L23" s="225"/>
      <c r="M23" s="225"/>
      <c r="N23" s="225"/>
      <c r="O23" s="225"/>
      <c r="P23" s="225"/>
      <c r="Q23" s="225"/>
      <c r="R23" s="225"/>
      <c r="S23" s="225"/>
      <c r="T23" s="226"/>
      <c r="U23" s="136"/>
      <c r="V23" s="138"/>
      <c r="W23" s="216" t="str">
        <f>IF(J23="","",VLOOKUP(J23,DERSLER!$A$1:$E$100,3,0))</f>
        <v/>
      </c>
      <c r="X23" s="216" t="str">
        <f>IF(J23="","",VLOOKUP(J23,DERSLER!$A$1:$F$101,4,0))</f>
        <v/>
      </c>
      <c r="Y23" s="217"/>
      <c r="Z23" s="5"/>
      <c r="AA23" s="5"/>
      <c r="AB23" s="5"/>
      <c r="AC23" s="5"/>
      <c r="AD23" s="5"/>
      <c r="AE23" s="5"/>
      <c r="AF23" s="5"/>
      <c r="AG23" s="5"/>
      <c r="AH23" s="96">
        <f t="shared" si="5"/>
        <v>0</v>
      </c>
      <c r="AI23" s="97"/>
      <c r="AJ23" s="5"/>
      <c r="AK23" s="5"/>
      <c r="AL23" s="24"/>
      <c r="AM23" s="24"/>
      <c r="AN23" s="24"/>
      <c r="AO23" s="24"/>
      <c r="AP23" s="24"/>
      <c r="AQ23" s="24"/>
      <c r="AR23" s="24"/>
      <c r="AS23" s="22"/>
      <c r="AT23" s="5"/>
      <c r="AU23" s="5"/>
      <c r="AV23" s="63">
        <f t="shared" si="6"/>
        <v>0</v>
      </c>
      <c r="AW23" s="56"/>
      <c r="AX23" s="60">
        <v>15</v>
      </c>
      <c r="AY23" s="22"/>
      <c r="AZ23" s="22"/>
      <c r="BA23" s="61"/>
      <c r="BB23" s="61"/>
      <c r="BC23" s="61"/>
      <c r="BD23" s="61"/>
      <c r="BE23" s="22"/>
      <c r="BF23" s="5"/>
      <c r="BL23" s="59">
        <f>IF(AY23="ü",1,0)</f>
        <v>0</v>
      </c>
      <c r="BM23" s="59">
        <f t="shared" ref="BM23:BM33" si="15">IF(AZ23="ü",1,0)</f>
        <v>0</v>
      </c>
      <c r="BN23" s="59">
        <f t="shared" ref="BN23:BN33" si="16">IF(BA23="ü",1,0)</f>
        <v>0</v>
      </c>
      <c r="BO23" s="59">
        <f t="shared" ref="BO23:BO33" si="17">IF(BB23="ü",1,0)</f>
        <v>0</v>
      </c>
      <c r="BP23" s="59">
        <f t="shared" ref="BP23:BP33" si="18">IF(BC23="ü",1,0)</f>
        <v>0</v>
      </c>
      <c r="BQ23" s="59">
        <f t="shared" ref="BQ23:BQ33" si="19">IF(BD23="ü",1,0)</f>
        <v>0</v>
      </c>
      <c r="BR23" s="59">
        <f t="shared" ref="BR23:BR33" si="20">IF(BE23="ü",1,0)</f>
        <v>0</v>
      </c>
    </row>
    <row r="24" spans="1:70" ht="12.75" customHeight="1" x14ac:dyDescent="0.2">
      <c r="A24" s="122"/>
      <c r="B24" s="218" t="str">
        <f t="shared" si="4"/>
        <v/>
      </c>
      <c r="C24" s="219"/>
      <c r="D24" s="219"/>
      <c r="E24" s="219"/>
      <c r="F24" s="220"/>
      <c r="G24" s="221" t="str">
        <f>IF(J24="","",VLOOKUP(J24,DERSLER!$A$1:$F$102,2,0))</f>
        <v/>
      </c>
      <c r="H24" s="219"/>
      <c r="I24" s="220"/>
      <c r="J24" s="224"/>
      <c r="K24" s="225"/>
      <c r="L24" s="225"/>
      <c r="M24" s="225"/>
      <c r="N24" s="225"/>
      <c r="O24" s="225"/>
      <c r="P24" s="225"/>
      <c r="Q24" s="225"/>
      <c r="R24" s="225"/>
      <c r="S24" s="225"/>
      <c r="T24" s="226"/>
      <c r="U24" s="136"/>
      <c r="V24" s="138"/>
      <c r="W24" s="216" t="str">
        <f>IF(J24="","",VLOOKUP(J24,DERSLER!$A$1:$E$100,3,0))</f>
        <v/>
      </c>
      <c r="X24" s="216" t="str">
        <f>IF(J24="","",VLOOKUP(J24,DERSLER!$A$1:$F$101,4,0))</f>
        <v/>
      </c>
      <c r="Y24" s="217"/>
      <c r="Z24" s="5"/>
      <c r="AA24" s="5"/>
      <c r="AB24" s="5"/>
      <c r="AC24" s="5"/>
      <c r="AD24" s="5"/>
      <c r="AE24" s="5"/>
      <c r="AF24" s="26" t="s">
        <v>67</v>
      </c>
      <c r="AG24" s="5"/>
      <c r="AH24" s="96">
        <f t="shared" ref="AH24" si="21">SUM(AF24:AG24)</f>
        <v>0</v>
      </c>
      <c r="AI24" s="97"/>
      <c r="AJ24" s="5"/>
      <c r="AK24" s="5"/>
      <c r="AL24" s="24"/>
      <c r="AM24" s="5"/>
      <c r="AN24" s="5"/>
      <c r="AO24" s="5"/>
      <c r="AP24" s="5"/>
      <c r="AQ24" s="5"/>
      <c r="AR24" s="5"/>
      <c r="AS24" s="22"/>
      <c r="AT24" s="5"/>
      <c r="AU24" s="5"/>
      <c r="AV24" s="56">
        <f t="shared" ref="AV24:AV35" si="22">AS24*AO24</f>
        <v>0</v>
      </c>
      <c r="AW24" s="56"/>
      <c r="AX24" s="60">
        <v>16</v>
      </c>
      <c r="AY24" s="22"/>
      <c r="AZ24" s="22"/>
      <c r="BA24" s="61"/>
      <c r="BB24" s="61"/>
      <c r="BC24" s="61"/>
      <c r="BD24" s="61"/>
      <c r="BE24" s="22"/>
      <c r="BF24" s="5"/>
      <c r="BL24" s="59">
        <f t="shared" ref="BL24:BL33" si="23">IF(AY24="ü",1,0)</f>
        <v>0</v>
      </c>
      <c r="BM24" s="59">
        <f t="shared" si="15"/>
        <v>0</v>
      </c>
      <c r="BN24" s="59">
        <f t="shared" si="16"/>
        <v>0</v>
      </c>
      <c r="BO24" s="59">
        <f t="shared" si="17"/>
        <v>0</v>
      </c>
      <c r="BP24" s="59">
        <f t="shared" si="18"/>
        <v>0</v>
      </c>
      <c r="BQ24" s="59">
        <f t="shared" si="19"/>
        <v>0</v>
      </c>
      <c r="BR24" s="59">
        <f t="shared" si="20"/>
        <v>0</v>
      </c>
    </row>
    <row r="25" spans="1:70" ht="12.75" customHeight="1" x14ac:dyDescent="0.2">
      <c r="A25" s="93"/>
      <c r="B25" s="136" t="s">
        <v>44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8"/>
      <c r="W25" s="86">
        <f>SUM(W11:W24)</f>
        <v>8</v>
      </c>
      <c r="X25" s="86">
        <f>SUM(X11:X24)</f>
        <v>6</v>
      </c>
      <c r="Y25" s="86">
        <f t="shared" ref="Y25:AE25" si="24">SUM(Y11:Y24)</f>
        <v>0</v>
      </c>
      <c r="Z25" s="81">
        <f t="shared" si="24"/>
        <v>0</v>
      </c>
      <c r="AA25" s="81">
        <f t="shared" si="24"/>
        <v>0</v>
      </c>
      <c r="AB25" s="81">
        <f t="shared" si="24"/>
        <v>0</v>
      </c>
      <c r="AC25" s="81">
        <f t="shared" si="24"/>
        <v>0</v>
      </c>
      <c r="AD25" s="81">
        <f t="shared" si="24"/>
        <v>0</v>
      </c>
      <c r="AE25" s="81">
        <f t="shared" si="24"/>
        <v>0</v>
      </c>
      <c r="AF25" s="56">
        <f>SUM(AF11:AF24)</f>
        <v>0</v>
      </c>
      <c r="AG25" s="56">
        <f>SUM(AG11:AG24)</f>
        <v>0</v>
      </c>
      <c r="AH25" s="96">
        <f>SUM(AH11:AI24)</f>
        <v>0</v>
      </c>
      <c r="AI25" s="97"/>
      <c r="AJ25" s="45">
        <f>SUM(AJ11:AJ24)</f>
        <v>0</v>
      </c>
      <c r="AK25" s="45">
        <f t="shared" ref="AK25:AU25" si="25">SUM(AK11:AK24)</f>
        <v>0</v>
      </c>
      <c r="AL25" s="45">
        <f t="shared" si="25"/>
        <v>0</v>
      </c>
      <c r="AM25" s="45">
        <f t="shared" si="25"/>
        <v>0</v>
      </c>
      <c r="AN25" s="45">
        <f t="shared" si="25"/>
        <v>0</v>
      </c>
      <c r="AO25" s="45">
        <f t="shared" si="25"/>
        <v>0</v>
      </c>
      <c r="AP25" s="45">
        <f t="shared" si="25"/>
        <v>0</v>
      </c>
      <c r="AQ25" s="45">
        <f t="shared" si="25"/>
        <v>0</v>
      </c>
      <c r="AR25" s="45">
        <f t="shared" si="25"/>
        <v>0</v>
      </c>
      <c r="AS25" s="45">
        <f t="shared" si="25"/>
        <v>0</v>
      </c>
      <c r="AT25" s="45">
        <f t="shared" si="25"/>
        <v>0</v>
      </c>
      <c r="AU25" s="45">
        <f t="shared" si="25"/>
        <v>0</v>
      </c>
      <c r="AV25" s="65">
        <f t="shared" ref="AV25" si="26">SUM(AV11:AW24)</f>
        <v>0</v>
      </c>
      <c r="AW25" s="18"/>
      <c r="AX25" s="60">
        <v>17</v>
      </c>
      <c r="AY25" s="59"/>
      <c r="AZ25" s="29"/>
      <c r="BA25" s="29"/>
      <c r="BB25" s="29"/>
      <c r="BC25" s="29"/>
      <c r="BD25" s="29"/>
      <c r="BE25" s="29"/>
      <c r="BF25" s="5"/>
      <c r="BL25" s="59">
        <f t="shared" si="23"/>
        <v>0</v>
      </c>
      <c r="BM25" s="59">
        <f t="shared" si="15"/>
        <v>0</v>
      </c>
      <c r="BN25" s="59">
        <f t="shared" si="16"/>
        <v>0</v>
      </c>
      <c r="BO25" s="59">
        <f t="shared" si="17"/>
        <v>0</v>
      </c>
      <c r="BP25" s="59">
        <f t="shared" si="18"/>
        <v>0</v>
      </c>
      <c r="BQ25" s="59">
        <f t="shared" si="19"/>
        <v>0</v>
      </c>
      <c r="BR25" s="59">
        <f t="shared" si="20"/>
        <v>0</v>
      </c>
    </row>
    <row r="26" spans="1:70" ht="12.75" customHeight="1" x14ac:dyDescent="0.2">
      <c r="A26" s="92" t="s">
        <v>33</v>
      </c>
      <c r="B26" s="47"/>
      <c r="C26" s="48"/>
      <c r="D26" s="48"/>
      <c r="E26" s="48"/>
      <c r="F26" s="49"/>
      <c r="G26" s="130"/>
      <c r="H26" s="131"/>
      <c r="I26" s="132"/>
      <c r="J26" s="208"/>
      <c r="K26" s="209"/>
      <c r="L26" s="209"/>
      <c r="M26" s="209"/>
      <c r="N26" s="209"/>
      <c r="O26" s="209"/>
      <c r="P26" s="209"/>
      <c r="Q26" s="209"/>
      <c r="R26" s="209"/>
      <c r="S26" s="209"/>
      <c r="T26" s="210"/>
      <c r="U26" s="130"/>
      <c r="V26" s="132"/>
      <c r="W26" s="27"/>
      <c r="X26" s="30"/>
      <c r="Y26" s="5"/>
      <c r="Z26" s="5"/>
      <c r="AA26" s="5"/>
      <c r="AB26" s="5"/>
      <c r="AC26" s="5"/>
      <c r="AD26" s="5"/>
      <c r="AE26" s="5"/>
      <c r="AF26" s="5"/>
      <c r="AG26" s="5"/>
      <c r="AH26" s="206">
        <f>AG26+AF26</f>
        <v>0</v>
      </c>
      <c r="AI26" s="207"/>
      <c r="AJ26" s="27"/>
      <c r="AK26" s="27"/>
      <c r="AL26" s="27"/>
      <c r="AM26" s="27"/>
      <c r="AN26" s="27"/>
      <c r="AO26" s="27"/>
      <c r="AP26" s="27"/>
      <c r="AQ26" s="5"/>
      <c r="AR26" s="5"/>
      <c r="AS26" s="5"/>
      <c r="AT26" s="5"/>
      <c r="AU26" s="5"/>
      <c r="AV26" s="56">
        <f t="shared" si="22"/>
        <v>0</v>
      </c>
      <c r="AW26" s="56"/>
      <c r="AX26" s="60">
        <v>18</v>
      </c>
      <c r="AY26" s="59"/>
      <c r="AZ26" s="22"/>
      <c r="BA26" s="61"/>
      <c r="BB26" s="61"/>
      <c r="BC26" s="61"/>
      <c r="BD26" s="22"/>
      <c r="BE26" s="22"/>
      <c r="BF26" s="5"/>
      <c r="BL26" s="59">
        <f t="shared" si="23"/>
        <v>0</v>
      </c>
      <c r="BM26" s="59">
        <f t="shared" si="15"/>
        <v>0</v>
      </c>
      <c r="BN26" s="59">
        <f t="shared" si="16"/>
        <v>0</v>
      </c>
      <c r="BO26" s="59">
        <f t="shared" si="17"/>
        <v>0</v>
      </c>
      <c r="BP26" s="59">
        <f t="shared" si="18"/>
        <v>0</v>
      </c>
      <c r="BQ26" s="59">
        <f t="shared" si="19"/>
        <v>0</v>
      </c>
      <c r="BR26" s="59">
        <f t="shared" si="20"/>
        <v>0</v>
      </c>
    </row>
    <row r="27" spans="1:70" ht="12.75" customHeight="1" x14ac:dyDescent="0.2">
      <c r="A27" s="122"/>
      <c r="B27" s="133"/>
      <c r="C27" s="134"/>
      <c r="D27" s="134"/>
      <c r="E27" s="134"/>
      <c r="F27" s="135"/>
      <c r="G27" s="133"/>
      <c r="H27" s="134"/>
      <c r="I27" s="135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5"/>
      <c r="U27" s="130"/>
      <c r="V27" s="132"/>
      <c r="W27" s="27"/>
      <c r="X27" s="27"/>
      <c r="Y27" s="5"/>
      <c r="Z27" s="5"/>
      <c r="AA27" s="5"/>
      <c r="AB27" s="5"/>
      <c r="AC27" s="5"/>
      <c r="AD27" s="5"/>
      <c r="AE27" s="5"/>
      <c r="AF27" s="5"/>
      <c r="AG27" s="5"/>
      <c r="AH27" s="206">
        <f t="shared" ref="AH27:AH33" si="27">AG27+AF27</f>
        <v>0</v>
      </c>
      <c r="AI27" s="207"/>
      <c r="AJ27" s="27"/>
      <c r="AK27" s="27"/>
      <c r="AL27" s="27"/>
      <c r="AM27" s="27"/>
      <c r="AN27" s="27"/>
      <c r="AO27" s="27"/>
      <c r="AP27" s="27"/>
      <c r="AQ27" s="5"/>
      <c r="AR27" s="5"/>
      <c r="AS27" s="5"/>
      <c r="AT27" s="5"/>
      <c r="AU27" s="5"/>
      <c r="AV27" s="56">
        <f t="shared" si="22"/>
        <v>0</v>
      </c>
      <c r="AW27" s="56"/>
      <c r="AX27" s="60">
        <v>19</v>
      </c>
      <c r="AY27" s="59"/>
      <c r="AZ27" s="22"/>
      <c r="BA27" s="61"/>
      <c r="BB27" s="61"/>
      <c r="BC27" s="61"/>
      <c r="BD27" s="22"/>
      <c r="BE27" s="22"/>
      <c r="BF27" s="5"/>
      <c r="BL27" s="59">
        <f t="shared" si="23"/>
        <v>0</v>
      </c>
      <c r="BM27" s="59">
        <f t="shared" si="15"/>
        <v>0</v>
      </c>
      <c r="BN27" s="59">
        <f t="shared" si="16"/>
        <v>0</v>
      </c>
      <c r="BO27" s="59">
        <f t="shared" si="17"/>
        <v>0</v>
      </c>
      <c r="BP27" s="59">
        <f t="shared" si="18"/>
        <v>0</v>
      </c>
      <c r="BQ27" s="59">
        <f t="shared" si="19"/>
        <v>0</v>
      </c>
      <c r="BR27" s="59">
        <f t="shared" si="20"/>
        <v>0</v>
      </c>
    </row>
    <row r="28" spans="1:70" ht="12.75" customHeight="1" x14ac:dyDescent="0.2">
      <c r="A28" s="122"/>
      <c r="B28" s="127"/>
      <c r="C28" s="128"/>
      <c r="D28" s="128"/>
      <c r="E28" s="128"/>
      <c r="F28" s="129"/>
      <c r="G28" s="130"/>
      <c r="H28" s="131"/>
      <c r="I28" s="132"/>
      <c r="J28" s="127"/>
      <c r="K28" s="128"/>
      <c r="L28" s="128"/>
      <c r="M28" s="128"/>
      <c r="N28" s="128"/>
      <c r="O28" s="128"/>
      <c r="P28" s="128"/>
      <c r="Q28" s="128"/>
      <c r="R28" s="128"/>
      <c r="S28" s="128"/>
      <c r="T28" s="129"/>
      <c r="U28" s="130"/>
      <c r="V28" s="132"/>
      <c r="W28" s="27"/>
      <c r="X28" s="27"/>
      <c r="Y28" s="5"/>
      <c r="Z28" s="5"/>
      <c r="AA28" s="5"/>
      <c r="AB28" s="5"/>
      <c r="AC28" s="5"/>
      <c r="AD28" s="5"/>
      <c r="AE28" s="5"/>
      <c r="AF28" s="5"/>
      <c r="AG28" s="5"/>
      <c r="AH28" s="206">
        <f t="shared" si="27"/>
        <v>0</v>
      </c>
      <c r="AI28" s="207"/>
      <c r="AJ28" s="27"/>
      <c r="AK28" s="27"/>
      <c r="AL28" s="27"/>
      <c r="AM28" s="27"/>
      <c r="AN28" s="27"/>
      <c r="AO28" s="27"/>
      <c r="AP28" s="27"/>
      <c r="AQ28" s="5"/>
      <c r="AR28" s="5"/>
      <c r="AS28" s="5"/>
      <c r="AT28" s="5"/>
      <c r="AU28" s="5"/>
      <c r="AV28" s="56">
        <f t="shared" si="22"/>
        <v>0</v>
      </c>
      <c r="AW28" s="56"/>
      <c r="AX28" s="60">
        <v>20</v>
      </c>
      <c r="AY28" s="59"/>
      <c r="AZ28" s="59"/>
      <c r="BA28" s="59"/>
      <c r="BB28" s="59"/>
      <c r="BC28" s="59"/>
      <c r="BD28" s="59"/>
      <c r="BE28" s="59"/>
      <c r="BF28" s="5"/>
      <c r="BL28" s="59">
        <f t="shared" si="23"/>
        <v>0</v>
      </c>
      <c r="BM28" s="59">
        <f t="shared" si="15"/>
        <v>0</v>
      </c>
      <c r="BN28" s="59">
        <f t="shared" si="16"/>
        <v>0</v>
      </c>
      <c r="BO28" s="59">
        <f t="shared" si="17"/>
        <v>0</v>
      </c>
      <c r="BP28" s="59">
        <f t="shared" si="18"/>
        <v>0</v>
      </c>
      <c r="BQ28" s="59">
        <f t="shared" si="19"/>
        <v>0</v>
      </c>
      <c r="BR28" s="59">
        <f t="shared" si="20"/>
        <v>0</v>
      </c>
    </row>
    <row r="29" spans="1:70" ht="12.75" customHeight="1" x14ac:dyDescent="0.2">
      <c r="A29" s="122"/>
      <c r="B29" s="127"/>
      <c r="C29" s="128"/>
      <c r="D29" s="128"/>
      <c r="E29" s="128"/>
      <c r="F29" s="129"/>
      <c r="G29" s="130"/>
      <c r="H29" s="131"/>
      <c r="I29" s="132"/>
      <c r="J29" s="139"/>
      <c r="K29" s="140"/>
      <c r="L29" s="140"/>
      <c r="M29" s="140"/>
      <c r="N29" s="140"/>
      <c r="O29" s="140"/>
      <c r="P29" s="140"/>
      <c r="Q29" s="140"/>
      <c r="R29" s="140"/>
      <c r="S29" s="140"/>
      <c r="T29" s="141"/>
      <c r="U29" s="130"/>
      <c r="V29" s="132"/>
      <c r="W29" s="27"/>
      <c r="X29" s="27"/>
      <c r="Y29" s="5"/>
      <c r="Z29" s="5"/>
      <c r="AA29" s="5"/>
      <c r="AB29" s="5"/>
      <c r="AC29" s="5"/>
      <c r="AD29" s="5"/>
      <c r="AE29" s="5"/>
      <c r="AF29" s="26"/>
      <c r="AG29" s="26"/>
      <c r="AH29" s="206">
        <f t="shared" si="27"/>
        <v>0</v>
      </c>
      <c r="AI29" s="207"/>
      <c r="AJ29" s="27"/>
      <c r="AK29" s="30"/>
      <c r="AL29" s="30"/>
      <c r="AM29" s="27"/>
      <c r="AN29" s="27"/>
      <c r="AO29" s="30"/>
      <c r="AP29" s="30"/>
      <c r="AQ29" s="26"/>
      <c r="AR29" s="26"/>
      <c r="AS29" s="5"/>
      <c r="AT29" s="5"/>
      <c r="AU29" s="26"/>
      <c r="AV29" s="56">
        <f t="shared" si="22"/>
        <v>0</v>
      </c>
      <c r="AW29" s="56"/>
      <c r="AX29" s="60">
        <v>21</v>
      </c>
      <c r="AY29" s="59"/>
      <c r="AZ29" s="59"/>
      <c r="BA29" s="59"/>
      <c r="BB29" s="59"/>
      <c r="BC29" s="59"/>
      <c r="BD29" s="59"/>
      <c r="BE29" s="59"/>
      <c r="BF29" s="5"/>
      <c r="BL29" s="59">
        <f t="shared" si="23"/>
        <v>0</v>
      </c>
      <c r="BM29" s="59">
        <f t="shared" si="15"/>
        <v>0</v>
      </c>
      <c r="BN29" s="59">
        <f t="shared" si="16"/>
        <v>0</v>
      </c>
      <c r="BO29" s="59">
        <f t="shared" si="17"/>
        <v>0</v>
      </c>
      <c r="BP29" s="59">
        <f t="shared" si="18"/>
        <v>0</v>
      </c>
      <c r="BQ29" s="59">
        <f t="shared" si="19"/>
        <v>0</v>
      </c>
      <c r="BR29" s="59">
        <f t="shared" si="20"/>
        <v>0</v>
      </c>
    </row>
    <row r="30" spans="1:70" ht="12.75" customHeight="1" x14ac:dyDescent="0.2">
      <c r="A30" s="122"/>
      <c r="B30" s="127"/>
      <c r="C30" s="128"/>
      <c r="D30" s="128"/>
      <c r="E30" s="128"/>
      <c r="F30" s="129"/>
      <c r="G30" s="130"/>
      <c r="H30" s="131"/>
      <c r="I30" s="132"/>
      <c r="J30" s="127"/>
      <c r="K30" s="128"/>
      <c r="L30" s="128"/>
      <c r="M30" s="128"/>
      <c r="N30" s="128"/>
      <c r="O30" s="128"/>
      <c r="P30" s="128"/>
      <c r="Q30" s="128"/>
      <c r="R30" s="128"/>
      <c r="S30" s="128"/>
      <c r="T30" s="129"/>
      <c r="U30" s="130"/>
      <c r="V30" s="132"/>
      <c r="W30" s="27"/>
      <c r="X30" s="27"/>
      <c r="Y30" s="5"/>
      <c r="Z30" s="5"/>
      <c r="AA30" s="5"/>
      <c r="AB30" s="5"/>
      <c r="AC30" s="5"/>
      <c r="AD30" s="5"/>
      <c r="AE30" s="5"/>
      <c r="AF30" s="26"/>
      <c r="AG30" s="26"/>
      <c r="AH30" s="206">
        <f t="shared" si="27"/>
        <v>0</v>
      </c>
      <c r="AI30" s="207"/>
      <c r="AJ30" s="27"/>
      <c r="AK30" s="27"/>
      <c r="AL30" s="27"/>
      <c r="AM30" s="27"/>
      <c r="AN30" s="27"/>
      <c r="AO30" s="27"/>
      <c r="AP30" s="27"/>
      <c r="AQ30" s="5"/>
      <c r="AR30" s="5"/>
      <c r="AS30" s="5"/>
      <c r="AT30" s="5"/>
      <c r="AU30" s="5"/>
      <c r="AV30" s="56">
        <f t="shared" si="22"/>
        <v>0</v>
      </c>
      <c r="AW30" s="56"/>
      <c r="AX30" s="60">
        <v>22</v>
      </c>
      <c r="AY30" s="59"/>
      <c r="AZ30" s="59"/>
      <c r="BA30" s="59"/>
      <c r="BB30" s="59"/>
      <c r="BC30" s="59"/>
      <c r="BD30" s="59"/>
      <c r="BE30" s="59"/>
      <c r="BF30" s="5"/>
      <c r="BL30" s="59">
        <f t="shared" si="23"/>
        <v>0</v>
      </c>
      <c r="BM30" s="59">
        <f t="shared" si="15"/>
        <v>0</v>
      </c>
      <c r="BN30" s="59">
        <f t="shared" si="16"/>
        <v>0</v>
      </c>
      <c r="BO30" s="59">
        <f t="shared" si="17"/>
        <v>0</v>
      </c>
      <c r="BP30" s="59">
        <f t="shared" si="18"/>
        <v>0</v>
      </c>
      <c r="BQ30" s="59">
        <f t="shared" si="19"/>
        <v>0</v>
      </c>
      <c r="BR30" s="59">
        <f t="shared" si="20"/>
        <v>0</v>
      </c>
    </row>
    <row r="31" spans="1:70" ht="12.75" customHeight="1" x14ac:dyDescent="0.2">
      <c r="A31" s="122"/>
      <c r="B31" s="127"/>
      <c r="C31" s="128"/>
      <c r="D31" s="128"/>
      <c r="E31" s="128"/>
      <c r="F31" s="129"/>
      <c r="G31" s="130"/>
      <c r="H31" s="131"/>
      <c r="I31" s="13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9"/>
      <c r="U31" s="130"/>
      <c r="V31" s="132"/>
      <c r="W31" s="27"/>
      <c r="X31" s="27"/>
      <c r="Y31" s="5"/>
      <c r="Z31" s="5"/>
      <c r="AA31" s="5"/>
      <c r="AB31" s="5"/>
      <c r="AC31" s="5"/>
      <c r="AD31" s="5"/>
      <c r="AE31" s="5"/>
      <c r="AF31" s="5"/>
      <c r="AG31" s="5"/>
      <c r="AH31" s="206">
        <f t="shared" si="27"/>
        <v>0</v>
      </c>
      <c r="AI31" s="207"/>
      <c r="AJ31" s="27"/>
      <c r="AK31" s="27"/>
      <c r="AL31" s="27"/>
      <c r="AM31" s="27"/>
      <c r="AN31" s="27"/>
      <c r="AO31" s="27"/>
      <c r="AP31" s="27"/>
      <c r="AQ31" s="5"/>
      <c r="AR31" s="5"/>
      <c r="AS31" s="5"/>
      <c r="AT31" s="5"/>
      <c r="AU31" s="5"/>
      <c r="AV31" s="56">
        <f t="shared" si="22"/>
        <v>0</v>
      </c>
      <c r="AW31" s="56"/>
      <c r="AX31" s="3"/>
      <c r="AY31" s="3"/>
      <c r="AZ31" s="27"/>
      <c r="BA31" s="27"/>
      <c r="BB31" s="27"/>
      <c r="BC31" s="27"/>
      <c r="BD31" s="27"/>
      <c r="BE31" s="27"/>
      <c r="BF31" s="5"/>
      <c r="BL31" s="59">
        <f t="shared" si="23"/>
        <v>0</v>
      </c>
      <c r="BM31" s="59">
        <f t="shared" si="15"/>
        <v>0</v>
      </c>
      <c r="BN31" s="59">
        <f t="shared" si="16"/>
        <v>0</v>
      </c>
      <c r="BO31" s="59">
        <f t="shared" si="17"/>
        <v>0</v>
      </c>
      <c r="BP31" s="59">
        <f t="shared" si="18"/>
        <v>0</v>
      </c>
      <c r="BQ31" s="59">
        <f t="shared" si="19"/>
        <v>0</v>
      </c>
      <c r="BR31" s="59">
        <f t="shared" si="20"/>
        <v>0</v>
      </c>
    </row>
    <row r="32" spans="1:70" ht="12.75" customHeight="1" x14ac:dyDescent="0.2">
      <c r="A32" s="122"/>
      <c r="B32" s="133"/>
      <c r="C32" s="134"/>
      <c r="D32" s="134"/>
      <c r="E32" s="134"/>
      <c r="F32" s="135"/>
      <c r="G32" s="136"/>
      <c r="H32" s="137"/>
      <c r="I32" s="138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5"/>
      <c r="U32" s="136"/>
      <c r="V32" s="13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206">
        <f t="shared" si="27"/>
        <v>0</v>
      </c>
      <c r="AI32" s="207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6">
        <f t="shared" si="22"/>
        <v>0</v>
      </c>
      <c r="AW32" s="56"/>
      <c r="AX32" s="3"/>
      <c r="AY32" s="3"/>
      <c r="AZ32" s="27"/>
      <c r="BA32" s="27"/>
      <c r="BB32" s="27"/>
      <c r="BC32" s="27"/>
      <c r="BD32" s="27"/>
      <c r="BE32" s="27"/>
      <c r="BF32" s="5"/>
      <c r="BL32" s="59">
        <f t="shared" si="23"/>
        <v>0</v>
      </c>
      <c r="BM32" s="59">
        <f t="shared" si="15"/>
        <v>0</v>
      </c>
      <c r="BN32" s="59">
        <f t="shared" si="16"/>
        <v>0</v>
      </c>
      <c r="BO32" s="59">
        <f t="shared" si="17"/>
        <v>0</v>
      </c>
      <c r="BP32" s="59">
        <f t="shared" si="18"/>
        <v>0</v>
      </c>
      <c r="BQ32" s="59">
        <f t="shared" si="19"/>
        <v>0</v>
      </c>
      <c r="BR32" s="59">
        <f t="shared" si="20"/>
        <v>0</v>
      </c>
    </row>
    <row r="33" spans="1:70" ht="12.75" customHeight="1" x14ac:dyDescent="0.2">
      <c r="A33" s="122"/>
      <c r="B33" s="119"/>
      <c r="C33" s="120"/>
      <c r="D33" s="120"/>
      <c r="E33" s="120"/>
      <c r="F33" s="121"/>
      <c r="G33" s="107"/>
      <c r="H33" s="108"/>
      <c r="I33" s="109"/>
      <c r="J33" s="119"/>
      <c r="K33" s="120"/>
      <c r="L33" s="120"/>
      <c r="M33" s="120"/>
      <c r="N33" s="120"/>
      <c r="O33" s="120"/>
      <c r="P33" s="120"/>
      <c r="Q33" s="120"/>
      <c r="R33" s="120"/>
      <c r="S33" s="120"/>
      <c r="T33" s="121"/>
      <c r="U33" s="107"/>
      <c r="V33" s="109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06">
        <f t="shared" si="27"/>
        <v>0</v>
      </c>
      <c r="AI33" s="207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6">
        <f t="shared" si="22"/>
        <v>0</v>
      </c>
      <c r="AW33" s="56"/>
      <c r="AX33" s="3"/>
      <c r="AY33" s="3"/>
      <c r="AZ33" s="27"/>
      <c r="BA33" s="27"/>
      <c r="BB33" s="27"/>
      <c r="BC33" s="27"/>
      <c r="BD33" s="27"/>
      <c r="BE33" s="27"/>
      <c r="BF33" s="5"/>
      <c r="BL33" s="59">
        <f t="shared" si="23"/>
        <v>0</v>
      </c>
      <c r="BM33" s="59">
        <f t="shared" si="15"/>
        <v>0</v>
      </c>
      <c r="BN33" s="59">
        <f t="shared" si="16"/>
        <v>0</v>
      </c>
      <c r="BO33" s="59">
        <f t="shared" si="17"/>
        <v>0</v>
      </c>
      <c r="BP33" s="59">
        <f t="shared" si="18"/>
        <v>0</v>
      </c>
      <c r="BQ33" s="59">
        <f t="shared" si="19"/>
        <v>0</v>
      </c>
      <c r="BR33" s="59">
        <f t="shared" si="20"/>
        <v>0</v>
      </c>
    </row>
    <row r="34" spans="1:70" ht="12.75" customHeight="1" x14ac:dyDescent="0.2">
      <c r="A34" s="93"/>
      <c r="B34" s="107" t="s">
        <v>66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9"/>
      <c r="W34" s="56">
        <f>SUM(W26:W33)</f>
        <v>0</v>
      </c>
      <c r="X34" s="56">
        <f t="shared" ref="X34:AF34" si="28">SUM(X26:X33)</f>
        <v>0</v>
      </c>
      <c r="Y34" s="56">
        <f t="shared" si="28"/>
        <v>0</v>
      </c>
      <c r="Z34" s="56">
        <f t="shared" si="28"/>
        <v>0</v>
      </c>
      <c r="AA34" s="56">
        <f t="shared" si="28"/>
        <v>0</v>
      </c>
      <c r="AB34" s="56">
        <f t="shared" si="28"/>
        <v>0</v>
      </c>
      <c r="AC34" s="56">
        <f t="shared" si="28"/>
        <v>0</v>
      </c>
      <c r="AD34" s="56">
        <f t="shared" si="28"/>
        <v>0</v>
      </c>
      <c r="AE34" s="56">
        <f t="shared" si="28"/>
        <v>0</v>
      </c>
      <c r="AF34" s="81">
        <f t="shared" si="28"/>
        <v>0</v>
      </c>
      <c r="AG34" s="56"/>
      <c r="AH34" s="96">
        <f>SUM(AH26:AI33)</f>
        <v>0</v>
      </c>
      <c r="AI34" s="97"/>
      <c r="AJ34" s="56">
        <f t="shared" ref="AJ34:AV34" si="29">SUM(AJ26:AJ33)</f>
        <v>0</v>
      </c>
      <c r="AK34" s="56">
        <f t="shared" si="29"/>
        <v>0</v>
      </c>
      <c r="AL34" s="56">
        <f t="shared" si="29"/>
        <v>0</v>
      </c>
      <c r="AM34" s="56">
        <f t="shared" si="29"/>
        <v>0</v>
      </c>
      <c r="AN34" s="56">
        <f t="shared" si="29"/>
        <v>0</v>
      </c>
      <c r="AO34" s="56">
        <f t="shared" si="29"/>
        <v>0</v>
      </c>
      <c r="AP34" s="56">
        <f t="shared" si="29"/>
        <v>0</v>
      </c>
      <c r="AQ34" s="56">
        <f t="shared" si="29"/>
        <v>0</v>
      </c>
      <c r="AR34" s="56">
        <f t="shared" si="29"/>
        <v>0</v>
      </c>
      <c r="AS34" s="56">
        <f t="shared" si="29"/>
        <v>0</v>
      </c>
      <c r="AT34" s="56">
        <f t="shared" si="29"/>
        <v>0</v>
      </c>
      <c r="AU34" s="56">
        <f t="shared" si="29"/>
        <v>0</v>
      </c>
      <c r="AV34" s="56">
        <f t="shared" si="29"/>
        <v>0</v>
      </c>
      <c r="AW34" s="56"/>
      <c r="AX34" s="22"/>
      <c r="AY34" s="29"/>
      <c r="AZ34" s="29"/>
      <c r="BA34" s="29"/>
      <c r="BB34" s="29"/>
      <c r="BC34" s="29"/>
      <c r="BD34" s="29"/>
      <c r="BE34" s="29"/>
      <c r="BF34" s="22"/>
    </row>
    <row r="35" spans="1:70" ht="12.75" customHeight="1" x14ac:dyDescent="0.2">
      <c r="A35" s="107" t="s">
        <v>45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9"/>
      <c r="W35" s="56">
        <f>W25+W34</f>
        <v>8</v>
      </c>
      <c r="X35" s="81">
        <f t="shared" ref="X35:AE35" si="30">X25+X34</f>
        <v>6</v>
      </c>
      <c r="Y35" s="81">
        <f t="shared" si="30"/>
        <v>0</v>
      </c>
      <c r="Z35" s="81">
        <f t="shared" si="30"/>
        <v>0</v>
      </c>
      <c r="AA35" s="81">
        <f t="shared" si="30"/>
        <v>0</v>
      </c>
      <c r="AB35" s="81">
        <f t="shared" si="30"/>
        <v>0</v>
      </c>
      <c r="AC35" s="81">
        <f t="shared" si="30"/>
        <v>0</v>
      </c>
      <c r="AD35" s="81">
        <f t="shared" si="30"/>
        <v>0</v>
      </c>
      <c r="AE35" s="81">
        <f t="shared" si="30"/>
        <v>0</v>
      </c>
      <c r="AF35" s="56">
        <f>AF25+AF34</f>
        <v>0</v>
      </c>
      <c r="AG35" s="56"/>
      <c r="AH35" s="96">
        <f>AH34+AH25</f>
        <v>0</v>
      </c>
      <c r="AI35" s="97"/>
      <c r="AJ35" s="45">
        <f>AJ34+AJ25</f>
        <v>0</v>
      </c>
      <c r="AK35" s="45">
        <f>AK34+AK25</f>
        <v>0</v>
      </c>
      <c r="AL35" s="56">
        <f>SUM(AL34,AL25)</f>
        <v>0</v>
      </c>
      <c r="AM35" s="56">
        <f>SUM(AM34,AM25)</f>
        <v>0</v>
      </c>
      <c r="AN35" s="56">
        <f>SUM(AN34,AN25)</f>
        <v>0</v>
      </c>
      <c r="AO35" s="56">
        <f t="shared" ref="AO35:AU35" si="31">SUM(AO34,AO25)</f>
        <v>0</v>
      </c>
      <c r="AP35" s="56">
        <f t="shared" si="31"/>
        <v>0</v>
      </c>
      <c r="AQ35" s="56">
        <f t="shared" si="31"/>
        <v>0</v>
      </c>
      <c r="AR35" s="56">
        <f t="shared" si="31"/>
        <v>0</v>
      </c>
      <c r="AS35" s="56">
        <f t="shared" si="31"/>
        <v>0</v>
      </c>
      <c r="AT35" s="56">
        <f t="shared" si="31"/>
        <v>0</v>
      </c>
      <c r="AU35" s="56">
        <f t="shared" si="31"/>
        <v>0</v>
      </c>
      <c r="AV35" s="56">
        <f t="shared" si="22"/>
        <v>0</v>
      </c>
      <c r="AW35" s="56"/>
      <c r="AX35" s="22"/>
      <c r="AY35" s="29"/>
      <c r="AZ35" s="29"/>
      <c r="BA35" s="29"/>
      <c r="BB35" s="29"/>
      <c r="BC35" s="29"/>
      <c r="BD35" s="29"/>
      <c r="BE35" s="29"/>
      <c r="BF35" s="22"/>
    </row>
    <row r="36" spans="1:70" ht="12.75" customHeight="1" x14ac:dyDescent="0.2">
      <c r="A36" s="92" t="s">
        <v>46</v>
      </c>
      <c r="B36" s="107" t="s">
        <v>47</v>
      </c>
      <c r="C36" s="108"/>
      <c r="D36" s="108"/>
      <c r="E36" s="108"/>
      <c r="F36" s="108"/>
      <c r="G36" s="108"/>
      <c r="H36" s="108"/>
      <c r="I36" s="108"/>
      <c r="J36" s="109"/>
      <c r="K36" s="107" t="s">
        <v>48</v>
      </c>
      <c r="L36" s="108"/>
      <c r="M36" s="108"/>
      <c r="N36" s="108"/>
      <c r="O36" s="108"/>
      <c r="P36" s="109"/>
      <c r="Q36" s="107" t="s">
        <v>63</v>
      </c>
      <c r="R36" s="125"/>
      <c r="S36" s="125"/>
      <c r="T36" s="125"/>
      <c r="U36" s="125"/>
      <c r="V36" s="125"/>
      <c r="W36" s="126"/>
      <c r="X36" s="107" t="s">
        <v>64</v>
      </c>
      <c r="Y36" s="108"/>
      <c r="Z36" s="108"/>
      <c r="AA36" s="108"/>
      <c r="AB36" s="108"/>
      <c r="AC36" s="108"/>
      <c r="AD36" s="109"/>
      <c r="AE36" s="111" t="s">
        <v>49</v>
      </c>
      <c r="AF36" s="112"/>
      <c r="AU36" s="98"/>
      <c r="AV36" s="98"/>
    </row>
    <row r="37" spans="1:70" ht="21" customHeight="1" x14ac:dyDescent="0.2">
      <c r="A37" s="123"/>
      <c r="B37" s="92" t="s">
        <v>50</v>
      </c>
      <c r="C37" s="99" t="s">
        <v>158</v>
      </c>
      <c r="D37" s="99" t="s">
        <v>159</v>
      </c>
      <c r="E37" s="101"/>
      <c r="F37" s="101"/>
      <c r="G37" s="103"/>
      <c r="H37" s="103"/>
      <c r="I37" s="103"/>
      <c r="J37" s="92" t="s">
        <v>52</v>
      </c>
      <c r="K37" s="117"/>
      <c r="L37" s="103"/>
      <c r="M37" s="103"/>
      <c r="N37" s="103"/>
      <c r="O37" s="103"/>
      <c r="P37" s="92" t="s">
        <v>53</v>
      </c>
      <c r="Q37" s="101"/>
      <c r="R37" s="103"/>
      <c r="S37" s="103"/>
      <c r="T37" s="103"/>
      <c r="U37" s="103"/>
      <c r="V37" s="103"/>
      <c r="W37" s="92" t="s">
        <v>54</v>
      </c>
      <c r="X37" s="99" t="s">
        <v>72</v>
      </c>
      <c r="Y37" s="105"/>
      <c r="Z37" s="103"/>
      <c r="AA37" s="103"/>
      <c r="AB37" s="103"/>
      <c r="AC37" s="103"/>
      <c r="AD37" s="92" t="s">
        <v>55</v>
      </c>
      <c r="AE37" s="113"/>
      <c r="AF37" s="114"/>
      <c r="AH37" s="91" t="s">
        <v>56</v>
      </c>
      <c r="AI37" s="91"/>
      <c r="AJ37" s="91"/>
      <c r="AK37" s="91"/>
      <c r="AL37" s="91"/>
      <c r="AM37" s="91"/>
      <c r="AN37" s="91"/>
      <c r="AO37" s="91"/>
    </row>
    <row r="38" spans="1:70" ht="21" customHeight="1" x14ac:dyDescent="0.2">
      <c r="A38" s="123"/>
      <c r="B38" s="93"/>
      <c r="C38" s="100"/>
      <c r="D38" s="100"/>
      <c r="E38" s="102"/>
      <c r="F38" s="102"/>
      <c r="G38" s="104"/>
      <c r="H38" s="104"/>
      <c r="I38" s="104"/>
      <c r="J38" s="93"/>
      <c r="K38" s="118"/>
      <c r="L38" s="104"/>
      <c r="M38" s="104"/>
      <c r="N38" s="104"/>
      <c r="O38" s="104"/>
      <c r="P38" s="93"/>
      <c r="Q38" s="102"/>
      <c r="R38" s="104"/>
      <c r="S38" s="104"/>
      <c r="T38" s="104"/>
      <c r="U38" s="104"/>
      <c r="V38" s="104"/>
      <c r="W38" s="93"/>
      <c r="X38" s="100"/>
      <c r="Y38" s="106"/>
      <c r="Z38" s="104"/>
      <c r="AA38" s="104"/>
      <c r="AB38" s="104"/>
      <c r="AC38" s="104"/>
      <c r="AD38" s="93"/>
      <c r="AE38" s="115"/>
      <c r="AF38" s="116"/>
      <c r="AH38" s="91" t="s">
        <v>57</v>
      </c>
      <c r="AI38" s="91"/>
      <c r="AJ38" s="91"/>
      <c r="AK38" s="91"/>
      <c r="AL38" s="91"/>
      <c r="AM38" s="91"/>
      <c r="AN38" s="91"/>
      <c r="AO38" s="91"/>
    </row>
    <row r="39" spans="1:70" ht="12.75" customHeight="1" x14ac:dyDescent="0.2">
      <c r="A39" s="123"/>
      <c r="B39" s="94">
        <v>1</v>
      </c>
      <c r="C39" s="7" t="s">
        <v>10</v>
      </c>
      <c r="D39" s="7"/>
      <c r="E39" s="7"/>
      <c r="F39" s="7"/>
      <c r="G39" s="7"/>
      <c r="H39" s="7"/>
      <c r="I39" s="7"/>
      <c r="J39" s="18">
        <f>SUM(D39:F39)</f>
        <v>0</v>
      </c>
      <c r="K39" s="3"/>
      <c r="L39" s="3"/>
      <c r="M39" s="3"/>
      <c r="N39" s="3"/>
      <c r="O39" s="3"/>
      <c r="P39" s="19">
        <f>SUM(K39:O39)</f>
        <v>0</v>
      </c>
      <c r="Q39" s="3"/>
      <c r="R39" s="3"/>
      <c r="S39" s="3"/>
      <c r="T39" s="3"/>
      <c r="U39" s="3"/>
      <c r="V39" s="3"/>
      <c r="W39" s="19">
        <f>SUM(Q39:V39)</f>
        <v>0</v>
      </c>
      <c r="X39" s="7"/>
      <c r="Y39" s="3"/>
      <c r="Z39" s="3"/>
      <c r="AA39" s="3"/>
      <c r="AB39" s="3"/>
      <c r="AC39" s="3"/>
      <c r="AD39" s="19">
        <f>SUM(X39:AC39)</f>
        <v>0</v>
      </c>
      <c r="AE39" s="96">
        <f t="shared" ref="AE39:AE50" si="32">SUM(J39+P39+W39+AD39)</f>
        <v>0</v>
      </c>
      <c r="AF39" s="97"/>
    </row>
    <row r="40" spans="1:70" ht="12.75" customHeight="1" x14ac:dyDescent="0.2">
      <c r="A40" s="123"/>
      <c r="B40" s="95"/>
      <c r="C40" s="7" t="s">
        <v>11</v>
      </c>
      <c r="D40" s="7"/>
      <c r="E40" s="7"/>
      <c r="F40" s="7"/>
      <c r="G40" s="7"/>
      <c r="H40" s="7"/>
      <c r="I40" s="7"/>
      <c r="J40" s="18">
        <f t="shared" ref="J40:J49" si="33">SUM(D40:F40)</f>
        <v>0</v>
      </c>
      <c r="K40" s="3"/>
      <c r="L40" s="3"/>
      <c r="M40" s="3"/>
      <c r="N40" s="3"/>
      <c r="O40" s="3"/>
      <c r="P40" s="19">
        <f t="shared" ref="P40:P50" si="34">SUM(K40:O40)</f>
        <v>0</v>
      </c>
      <c r="Q40" s="3"/>
      <c r="R40" s="3"/>
      <c r="S40" s="3"/>
      <c r="T40" s="3"/>
      <c r="U40" s="3"/>
      <c r="V40" s="3"/>
      <c r="W40" s="19">
        <f t="shared" ref="W40:W50" si="35">SUM(Q40:V40)</f>
        <v>0</v>
      </c>
      <c r="X40" s="7"/>
      <c r="Y40" s="3"/>
      <c r="Z40" s="3"/>
      <c r="AA40" s="3"/>
      <c r="AB40" s="3"/>
      <c r="AC40" s="3"/>
      <c r="AD40" s="19">
        <f t="shared" ref="AD40:AD50" si="36">SUM(X40:AC40)</f>
        <v>0</v>
      </c>
      <c r="AE40" s="96">
        <f t="shared" si="32"/>
        <v>0</v>
      </c>
      <c r="AF40" s="97"/>
      <c r="AH40" s="110" t="s">
        <v>65</v>
      </c>
      <c r="AI40" s="110"/>
      <c r="AJ40" s="110"/>
      <c r="AK40" s="110"/>
      <c r="AL40" s="110"/>
      <c r="AM40" s="110"/>
      <c r="AN40" s="110"/>
      <c r="AO40" s="110"/>
    </row>
    <row r="41" spans="1:70" ht="12.75" customHeight="1" x14ac:dyDescent="0.2">
      <c r="A41" s="123"/>
      <c r="B41" s="94">
        <v>2</v>
      </c>
      <c r="C41" s="7" t="s">
        <v>10</v>
      </c>
      <c r="D41" s="7"/>
      <c r="E41" s="7"/>
      <c r="F41" s="7"/>
      <c r="G41" s="7"/>
      <c r="H41" s="7"/>
      <c r="I41" s="7"/>
      <c r="J41" s="18">
        <f t="shared" si="33"/>
        <v>0</v>
      </c>
      <c r="K41" s="3"/>
      <c r="L41" s="3"/>
      <c r="M41" s="3"/>
      <c r="N41" s="3"/>
      <c r="O41" s="3"/>
      <c r="P41" s="19">
        <f t="shared" si="34"/>
        <v>0</v>
      </c>
      <c r="Q41" s="3"/>
      <c r="R41" s="3"/>
      <c r="S41" s="3"/>
      <c r="T41" s="3"/>
      <c r="U41" s="3"/>
      <c r="V41" s="3"/>
      <c r="W41" s="19">
        <f t="shared" si="35"/>
        <v>0</v>
      </c>
      <c r="X41" s="7"/>
      <c r="Y41" s="3"/>
      <c r="Z41" s="3"/>
      <c r="AA41" s="3"/>
      <c r="AB41" s="3"/>
      <c r="AC41" s="3"/>
      <c r="AD41" s="19">
        <f t="shared" si="36"/>
        <v>0</v>
      </c>
      <c r="AE41" s="96">
        <f t="shared" si="32"/>
        <v>0</v>
      </c>
      <c r="AF41" s="97"/>
      <c r="AH41" s="202" t="str">
        <f>J3</f>
        <v>Öğr.Gör.Hülya SOLAK</v>
      </c>
      <c r="AI41" s="202"/>
      <c r="AJ41" s="202"/>
      <c r="AK41" s="202"/>
      <c r="AL41" s="202"/>
      <c r="AM41" s="202"/>
      <c r="AN41" s="202"/>
      <c r="AO41" s="202"/>
      <c r="AP41" s="58"/>
      <c r="AQ41" s="58"/>
      <c r="AR41" s="58"/>
    </row>
    <row r="42" spans="1:70" ht="12.75" customHeight="1" x14ac:dyDescent="0.2">
      <c r="A42" s="123"/>
      <c r="B42" s="95"/>
      <c r="C42" s="7" t="s">
        <v>11</v>
      </c>
      <c r="D42" s="7"/>
      <c r="E42" s="7"/>
      <c r="F42" s="7"/>
      <c r="G42" s="7"/>
      <c r="H42" s="7"/>
      <c r="I42" s="7"/>
      <c r="J42" s="18">
        <f t="shared" si="33"/>
        <v>0</v>
      </c>
      <c r="K42" s="3"/>
      <c r="L42" s="3"/>
      <c r="M42" s="3"/>
      <c r="N42" s="3"/>
      <c r="O42" s="3"/>
      <c r="P42" s="19">
        <f t="shared" si="34"/>
        <v>0</v>
      </c>
      <c r="Q42" s="3"/>
      <c r="R42" s="3"/>
      <c r="S42" s="3"/>
      <c r="T42" s="3"/>
      <c r="U42" s="3"/>
      <c r="V42" s="3"/>
      <c r="W42" s="19">
        <f t="shared" si="35"/>
        <v>0</v>
      </c>
      <c r="X42" s="7"/>
      <c r="Y42" s="3"/>
      <c r="Z42" s="3"/>
      <c r="AA42" s="3"/>
      <c r="AB42" s="3"/>
      <c r="AC42" s="3"/>
      <c r="AD42" s="19">
        <f t="shared" si="36"/>
        <v>0</v>
      </c>
      <c r="AE42" s="96">
        <f t="shared" si="32"/>
        <v>0</v>
      </c>
      <c r="AF42" s="97"/>
      <c r="AH42" s="87"/>
      <c r="AI42" s="87"/>
      <c r="AJ42" s="87"/>
      <c r="AK42" s="87"/>
      <c r="AL42" s="87"/>
      <c r="AM42" s="87"/>
      <c r="AN42" s="87"/>
      <c r="AO42" s="87"/>
    </row>
    <row r="43" spans="1:70" ht="12.75" customHeight="1" x14ac:dyDescent="0.2">
      <c r="A43" s="123"/>
      <c r="B43" s="94">
        <v>3</v>
      </c>
      <c r="C43" s="7" t="s">
        <v>10</v>
      </c>
      <c r="D43" s="7"/>
      <c r="E43" s="7"/>
      <c r="F43" s="7"/>
      <c r="G43" s="7"/>
      <c r="H43" s="7"/>
      <c r="I43" s="7"/>
      <c r="J43" s="18">
        <f t="shared" si="33"/>
        <v>0</v>
      </c>
      <c r="K43" s="3"/>
      <c r="L43" s="3"/>
      <c r="M43" s="3"/>
      <c r="N43" s="3"/>
      <c r="O43" s="3"/>
      <c r="P43" s="19">
        <f t="shared" si="34"/>
        <v>0</v>
      </c>
      <c r="Q43" s="3"/>
      <c r="R43" s="3"/>
      <c r="S43" s="3"/>
      <c r="T43" s="3"/>
      <c r="U43" s="3"/>
      <c r="V43" s="3"/>
      <c r="W43" s="19">
        <f t="shared" si="35"/>
        <v>0</v>
      </c>
      <c r="X43" s="7"/>
      <c r="Y43" s="3"/>
      <c r="Z43" s="3"/>
      <c r="AA43" s="3"/>
      <c r="AB43" s="3"/>
      <c r="AC43" s="3"/>
      <c r="AD43" s="19">
        <f t="shared" si="36"/>
        <v>0</v>
      </c>
      <c r="AE43" s="96">
        <f>SUM(J43+P43+W43+AD43)</f>
        <v>0</v>
      </c>
      <c r="AF43" s="97"/>
      <c r="AH43" s="87"/>
      <c r="AI43" s="87"/>
      <c r="AJ43" s="87"/>
      <c r="AK43" s="87"/>
      <c r="AL43" s="87"/>
      <c r="AM43" s="87"/>
      <c r="AN43" s="87"/>
      <c r="AO43" s="87"/>
      <c r="AT43" s="23"/>
      <c r="AU43" s="23"/>
      <c r="AV43" s="23"/>
    </row>
    <row r="44" spans="1:70" ht="12.75" customHeight="1" x14ac:dyDescent="0.2">
      <c r="A44" s="123"/>
      <c r="B44" s="95"/>
      <c r="C44" s="7" t="s">
        <v>11</v>
      </c>
      <c r="D44" s="7"/>
      <c r="E44" s="7"/>
      <c r="F44" s="7"/>
      <c r="G44" s="7"/>
      <c r="H44" s="7"/>
      <c r="I44" s="7"/>
      <c r="J44" s="18">
        <f t="shared" si="33"/>
        <v>0</v>
      </c>
      <c r="K44" s="3"/>
      <c r="L44" s="3"/>
      <c r="M44" s="3"/>
      <c r="N44" s="3"/>
      <c r="O44" s="3"/>
      <c r="P44" s="19">
        <f t="shared" si="34"/>
        <v>0</v>
      </c>
      <c r="Q44" s="3"/>
      <c r="R44" s="3"/>
      <c r="S44" s="3"/>
      <c r="T44" s="3"/>
      <c r="U44" s="3"/>
      <c r="V44" s="3"/>
      <c r="W44" s="19">
        <f t="shared" si="35"/>
        <v>0</v>
      </c>
      <c r="X44" s="7"/>
      <c r="Y44" s="3"/>
      <c r="Z44" s="3"/>
      <c r="AA44" s="3"/>
      <c r="AB44" s="3"/>
      <c r="AC44" s="3"/>
      <c r="AD44" s="19">
        <f t="shared" si="36"/>
        <v>0</v>
      </c>
      <c r="AE44" s="96">
        <f t="shared" si="32"/>
        <v>0</v>
      </c>
      <c r="AF44" s="97"/>
    </row>
    <row r="45" spans="1:70" ht="12.75" customHeight="1" x14ac:dyDescent="0.2">
      <c r="A45" s="123"/>
      <c r="B45" s="94">
        <v>4</v>
      </c>
      <c r="C45" s="7" t="s">
        <v>10</v>
      </c>
      <c r="D45" s="7"/>
      <c r="E45" s="7"/>
      <c r="F45" s="7"/>
      <c r="G45" s="7"/>
      <c r="H45" s="7"/>
      <c r="I45" s="7"/>
      <c r="J45" s="18">
        <f t="shared" si="33"/>
        <v>0</v>
      </c>
      <c r="K45" s="3"/>
      <c r="L45" s="3"/>
      <c r="M45" s="3"/>
      <c r="N45" s="3"/>
      <c r="O45" s="3"/>
      <c r="P45" s="19">
        <f t="shared" si="34"/>
        <v>0</v>
      </c>
      <c r="Q45" s="3"/>
      <c r="R45" s="3"/>
      <c r="S45" s="3"/>
      <c r="T45" s="3"/>
      <c r="U45" s="3"/>
      <c r="V45" s="3"/>
      <c r="W45" s="19">
        <f t="shared" si="35"/>
        <v>0</v>
      </c>
      <c r="X45" s="7"/>
      <c r="Y45" s="3"/>
      <c r="Z45" s="3"/>
      <c r="AA45" s="3"/>
      <c r="AB45" s="3"/>
      <c r="AC45" s="3"/>
      <c r="AD45" s="19">
        <f t="shared" si="36"/>
        <v>0</v>
      </c>
      <c r="AE45" s="96">
        <f>SUM(J45+P45+W45+AD45)</f>
        <v>0</v>
      </c>
      <c r="AF45" s="97"/>
      <c r="AH45" s="110" t="s">
        <v>58</v>
      </c>
      <c r="AI45" s="110"/>
      <c r="AJ45" s="110"/>
      <c r="AK45" s="110"/>
      <c r="AL45" s="110"/>
      <c r="AM45" s="110"/>
      <c r="AN45" s="110"/>
      <c r="AO45" s="110"/>
      <c r="AU45" s="8" t="s">
        <v>60</v>
      </c>
    </row>
    <row r="46" spans="1:70" ht="12.75" customHeight="1" x14ac:dyDescent="0.2">
      <c r="A46" s="123"/>
      <c r="B46" s="95"/>
      <c r="C46" s="7" t="s">
        <v>11</v>
      </c>
      <c r="D46" s="7"/>
      <c r="E46" s="7"/>
      <c r="F46" s="7"/>
      <c r="G46" s="7"/>
      <c r="H46" s="7"/>
      <c r="I46" s="7"/>
      <c r="J46" s="18">
        <f t="shared" si="33"/>
        <v>0</v>
      </c>
      <c r="K46" s="3"/>
      <c r="L46" s="3"/>
      <c r="M46" s="3"/>
      <c r="N46" s="3"/>
      <c r="O46" s="3"/>
      <c r="P46" s="19">
        <f t="shared" si="34"/>
        <v>0</v>
      </c>
      <c r="Q46" s="3"/>
      <c r="R46" s="3"/>
      <c r="S46" s="3"/>
      <c r="T46" s="3"/>
      <c r="U46" s="3"/>
      <c r="V46" s="3"/>
      <c r="W46" s="19">
        <f t="shared" si="35"/>
        <v>0</v>
      </c>
      <c r="X46" s="7"/>
      <c r="Y46" s="3"/>
      <c r="Z46" s="3"/>
      <c r="AA46" s="3"/>
      <c r="AB46" s="3"/>
      <c r="AC46" s="3"/>
      <c r="AD46" s="19">
        <f t="shared" si="36"/>
        <v>0</v>
      </c>
      <c r="AE46" s="96">
        <f t="shared" si="32"/>
        <v>0</v>
      </c>
      <c r="AF46" s="97"/>
      <c r="AH46" s="54" t="s">
        <v>59</v>
      </c>
      <c r="AI46" s="54"/>
      <c r="AJ46" s="54"/>
      <c r="AK46" s="54"/>
      <c r="AL46" s="54"/>
      <c r="AM46" s="54"/>
      <c r="AN46" s="54"/>
      <c r="AO46" s="54"/>
      <c r="AU46" s="54" t="s">
        <v>59</v>
      </c>
      <c r="AV46" s="54"/>
      <c r="AW46" s="54"/>
      <c r="AX46" s="54"/>
      <c r="AY46" s="54"/>
      <c r="AZ46" s="54"/>
      <c r="BA46" s="54"/>
    </row>
    <row r="47" spans="1:70" ht="12.75" customHeight="1" x14ac:dyDescent="0.2">
      <c r="A47" s="123"/>
      <c r="B47" s="94">
        <v>5</v>
      </c>
      <c r="C47" s="7" t="s">
        <v>10</v>
      </c>
      <c r="D47" s="7"/>
      <c r="E47" s="7"/>
      <c r="F47" s="7"/>
      <c r="G47" s="7"/>
      <c r="H47" s="7"/>
      <c r="I47" s="7"/>
      <c r="J47" s="18">
        <f t="shared" si="33"/>
        <v>0</v>
      </c>
      <c r="K47" s="3"/>
      <c r="L47" s="3"/>
      <c r="M47" s="3"/>
      <c r="N47" s="3"/>
      <c r="O47" s="3"/>
      <c r="P47" s="19">
        <f t="shared" si="34"/>
        <v>0</v>
      </c>
      <c r="Q47" s="3"/>
      <c r="R47" s="3"/>
      <c r="S47" s="3"/>
      <c r="T47" s="3"/>
      <c r="U47" s="3"/>
      <c r="V47" s="3"/>
      <c r="W47" s="19">
        <f t="shared" si="35"/>
        <v>0</v>
      </c>
      <c r="X47" s="7"/>
      <c r="Y47" s="3"/>
      <c r="Z47" s="3"/>
      <c r="AA47" s="3"/>
      <c r="AB47" s="3"/>
      <c r="AC47" s="3"/>
      <c r="AD47" s="19">
        <f t="shared" si="36"/>
        <v>0</v>
      </c>
      <c r="AE47" s="96">
        <f t="shared" si="32"/>
        <v>0</v>
      </c>
      <c r="AF47" s="97"/>
      <c r="AH47" s="91"/>
      <c r="AI47" s="91"/>
      <c r="AJ47" s="91"/>
      <c r="AK47" s="91"/>
      <c r="AL47" s="91"/>
      <c r="AM47" s="91"/>
      <c r="AN47" s="91"/>
      <c r="AO47" s="91"/>
      <c r="AU47" s="2" t="s">
        <v>289</v>
      </c>
      <c r="AV47" s="2"/>
      <c r="AW47" s="2"/>
      <c r="AX47" s="2"/>
      <c r="AY47" s="2"/>
      <c r="AZ47" s="2"/>
      <c r="BA47" s="2"/>
      <c r="BB47" s="85"/>
    </row>
    <row r="48" spans="1:70" ht="12.75" customHeight="1" x14ac:dyDescent="0.2">
      <c r="A48" s="123"/>
      <c r="B48" s="95"/>
      <c r="C48" s="7" t="s">
        <v>11</v>
      </c>
      <c r="D48" s="7"/>
      <c r="E48" s="7"/>
      <c r="F48" s="7"/>
      <c r="G48" s="7"/>
      <c r="H48" s="7"/>
      <c r="I48" s="7"/>
      <c r="J48" s="18">
        <f t="shared" si="33"/>
        <v>0</v>
      </c>
      <c r="K48" s="3"/>
      <c r="L48" s="3"/>
      <c r="M48" s="3"/>
      <c r="N48" s="3"/>
      <c r="O48" s="3"/>
      <c r="P48" s="19">
        <f t="shared" si="34"/>
        <v>0</v>
      </c>
      <c r="Q48" s="3"/>
      <c r="R48" s="3"/>
      <c r="S48" s="3"/>
      <c r="T48" s="3"/>
      <c r="U48" s="3"/>
      <c r="V48" s="3"/>
      <c r="W48" s="19">
        <f t="shared" si="35"/>
        <v>0</v>
      </c>
      <c r="X48" s="7"/>
      <c r="Y48" s="3"/>
      <c r="Z48" s="3"/>
      <c r="AA48" s="3"/>
      <c r="AB48" s="3"/>
      <c r="AC48" s="3"/>
      <c r="AD48" s="55">
        <f t="shared" si="36"/>
        <v>0</v>
      </c>
      <c r="AE48" s="90">
        <f t="shared" si="32"/>
        <v>0</v>
      </c>
      <c r="AF48" s="90"/>
      <c r="AH48" s="87"/>
      <c r="AI48" s="87"/>
      <c r="AJ48" s="87"/>
      <c r="AK48" s="87"/>
      <c r="AL48" s="87"/>
      <c r="AM48" s="87"/>
      <c r="AN48" s="87"/>
      <c r="AO48" s="87"/>
      <c r="AU48" s="87"/>
      <c r="AV48" s="87"/>
      <c r="AW48" s="87"/>
      <c r="AX48" s="87"/>
      <c r="AY48" s="87"/>
      <c r="AZ48" s="87"/>
      <c r="BA48" s="87"/>
    </row>
    <row r="49" spans="1:61" ht="12.75" customHeight="1" x14ac:dyDescent="0.2">
      <c r="A49" s="123"/>
      <c r="B49" s="92" t="s">
        <v>51</v>
      </c>
      <c r="C49" s="7" t="s">
        <v>10</v>
      </c>
      <c r="D49" s="18">
        <f>SUM(D39:D48)</f>
        <v>0</v>
      </c>
      <c r="E49" s="18">
        <f t="shared" ref="E49:I49" si="37">SUM(E39:E48)</f>
        <v>0</v>
      </c>
      <c r="F49" s="18">
        <f t="shared" si="37"/>
        <v>0</v>
      </c>
      <c r="G49" s="18">
        <f t="shared" si="37"/>
        <v>0</v>
      </c>
      <c r="H49" s="18">
        <f t="shared" si="37"/>
        <v>0</v>
      </c>
      <c r="I49" s="18">
        <f t="shared" si="37"/>
        <v>0</v>
      </c>
      <c r="J49" s="18">
        <f t="shared" si="33"/>
        <v>0</v>
      </c>
      <c r="K49" s="19">
        <f>SUM(K39:K48)</f>
        <v>0</v>
      </c>
      <c r="L49" s="19">
        <f t="shared" ref="L49:O49" si="38">SUM(L39:L48)</f>
        <v>0</v>
      </c>
      <c r="M49" s="19">
        <f t="shared" si="38"/>
        <v>0</v>
      </c>
      <c r="N49" s="19">
        <f t="shared" si="38"/>
        <v>0</v>
      </c>
      <c r="O49" s="19">
        <f t="shared" si="38"/>
        <v>0</v>
      </c>
      <c r="P49" s="19">
        <f t="shared" si="34"/>
        <v>0</v>
      </c>
      <c r="Q49" s="19">
        <f>SUM(Q39:Q48)</f>
        <v>0</v>
      </c>
      <c r="R49" s="19">
        <f t="shared" ref="R49:U49" si="39">SUM(R39:R48)</f>
        <v>0</v>
      </c>
      <c r="S49" s="19">
        <f t="shared" si="39"/>
        <v>0</v>
      </c>
      <c r="T49" s="19">
        <f t="shared" si="39"/>
        <v>0</v>
      </c>
      <c r="U49" s="19">
        <f t="shared" si="39"/>
        <v>0</v>
      </c>
      <c r="V49" s="19">
        <f>SUM(V39:V48)</f>
        <v>0</v>
      </c>
      <c r="W49" s="19">
        <f t="shared" si="35"/>
        <v>0</v>
      </c>
      <c r="X49" s="18">
        <f>SUM(X39:X48)</f>
        <v>0</v>
      </c>
      <c r="Y49" s="18">
        <f t="shared" ref="Y49:AC49" si="40">SUM(Y39:Y48)</f>
        <v>0</v>
      </c>
      <c r="Z49" s="18">
        <f t="shared" si="40"/>
        <v>0</v>
      </c>
      <c r="AA49" s="18">
        <f t="shared" si="40"/>
        <v>0</v>
      </c>
      <c r="AB49" s="18">
        <f t="shared" si="40"/>
        <v>0</v>
      </c>
      <c r="AC49" s="18">
        <f t="shared" si="40"/>
        <v>0</v>
      </c>
      <c r="AD49" s="55">
        <f t="shared" si="36"/>
        <v>0</v>
      </c>
      <c r="AE49" s="90">
        <f t="shared" si="32"/>
        <v>0</v>
      </c>
      <c r="AF49" s="90"/>
      <c r="AH49" s="87"/>
      <c r="AI49" s="87"/>
      <c r="AJ49" s="87"/>
      <c r="AK49" s="87"/>
      <c r="AL49" s="87"/>
      <c r="AM49" s="87"/>
      <c r="AN49" s="87"/>
      <c r="AO49" s="87"/>
      <c r="AU49" s="87"/>
      <c r="AV49" s="87"/>
      <c r="AW49" s="87"/>
      <c r="AX49" s="87"/>
      <c r="AY49" s="87"/>
      <c r="AZ49" s="87"/>
      <c r="BA49" s="87"/>
      <c r="BB49" s="54"/>
    </row>
    <row r="50" spans="1:61" ht="12.75" customHeight="1" x14ac:dyDescent="0.2">
      <c r="A50" s="124"/>
      <c r="B50" s="93"/>
      <c r="C50" s="7" t="s">
        <v>11</v>
      </c>
      <c r="D50" s="13"/>
      <c r="E50" s="13"/>
      <c r="F50" s="13"/>
      <c r="G50" s="13"/>
      <c r="H50" s="13"/>
      <c r="I50" s="13"/>
      <c r="J50" s="18">
        <f>SUM(D50:I50)</f>
        <v>0</v>
      </c>
      <c r="K50" s="14"/>
      <c r="L50" s="14"/>
      <c r="M50" s="14"/>
      <c r="N50" s="14"/>
      <c r="O50" s="14"/>
      <c r="P50" s="19">
        <f t="shared" si="34"/>
        <v>0</v>
      </c>
      <c r="Q50" s="14"/>
      <c r="R50" s="14"/>
      <c r="S50" s="14"/>
      <c r="T50" s="14"/>
      <c r="U50" s="14"/>
      <c r="V50" s="14"/>
      <c r="W50" s="19">
        <f t="shared" si="35"/>
        <v>0</v>
      </c>
      <c r="X50" s="14"/>
      <c r="Y50" s="14"/>
      <c r="Z50" s="14"/>
      <c r="AA50" s="14"/>
      <c r="AB50" s="14"/>
      <c r="AC50" s="3"/>
      <c r="AD50" s="55">
        <f t="shared" si="36"/>
        <v>0</v>
      </c>
      <c r="AE50" s="90">
        <f t="shared" si="32"/>
        <v>0</v>
      </c>
      <c r="AF50" s="90"/>
      <c r="AH50" s="87"/>
      <c r="AI50" s="87"/>
      <c r="AJ50" s="87"/>
      <c r="AK50" s="87"/>
      <c r="AL50" s="87"/>
      <c r="AM50" s="87"/>
      <c r="AN50" s="87"/>
      <c r="AO50" s="87"/>
      <c r="AU50" s="87"/>
      <c r="AV50" s="87"/>
      <c r="AW50" s="87"/>
      <c r="AX50" s="87"/>
      <c r="AY50" s="87"/>
      <c r="AZ50" s="87"/>
      <c r="BA50" s="87"/>
    </row>
    <row r="51" spans="1:61" ht="12.75" customHeight="1" x14ac:dyDescent="0.2">
      <c r="A51" s="66"/>
      <c r="B51" s="67"/>
      <c r="C51" s="68"/>
      <c r="D51" s="69"/>
      <c r="E51" s="69"/>
      <c r="F51" s="69"/>
      <c r="G51" s="69"/>
      <c r="H51" s="69"/>
      <c r="I51" s="69"/>
      <c r="J51" s="70"/>
      <c r="K51" s="71"/>
      <c r="L51" s="71"/>
      <c r="M51" s="71"/>
      <c r="N51" s="71"/>
      <c r="O51" s="71"/>
      <c r="P51" s="72"/>
      <c r="Q51" s="71"/>
      <c r="R51" s="71"/>
      <c r="S51" s="71"/>
      <c r="T51" s="71"/>
      <c r="U51" s="71"/>
      <c r="V51" s="71"/>
      <c r="W51" s="72"/>
      <c r="X51" s="71"/>
      <c r="Y51" s="71"/>
      <c r="Z51" s="71"/>
      <c r="AA51" s="71"/>
      <c r="AB51" s="71"/>
      <c r="AC51" s="23"/>
      <c r="AD51" s="72"/>
      <c r="AE51" s="73"/>
      <c r="AF51" s="73"/>
      <c r="AH51" s="62"/>
      <c r="AI51" s="62"/>
      <c r="AJ51" s="62"/>
      <c r="AK51" s="62"/>
      <c r="AL51" s="62"/>
      <c r="AM51" s="62"/>
      <c r="AN51" s="62"/>
      <c r="AO51" s="62"/>
      <c r="AU51" s="62"/>
      <c r="AV51" s="62"/>
      <c r="AW51" s="62"/>
      <c r="AX51" s="62"/>
      <c r="AY51" s="62"/>
      <c r="AZ51" s="62"/>
      <c r="BA51" s="62"/>
    </row>
    <row r="52" spans="1:61" ht="12.75" customHeight="1" x14ac:dyDescent="0.2">
      <c r="A52" s="66"/>
      <c r="B52" s="67"/>
      <c r="C52" s="68"/>
      <c r="D52" s="69"/>
      <c r="E52" s="69"/>
      <c r="F52" s="69"/>
      <c r="G52" s="69"/>
      <c r="H52" s="69"/>
      <c r="I52" s="69"/>
      <c r="J52" s="70"/>
      <c r="K52" s="71"/>
      <c r="L52" s="71"/>
      <c r="M52" s="71"/>
      <c r="N52" s="71"/>
      <c r="O52" s="71"/>
      <c r="P52" s="72"/>
      <c r="Q52" s="71"/>
      <c r="R52" s="71"/>
      <c r="S52" s="71"/>
      <c r="T52" s="71"/>
      <c r="U52" s="71"/>
      <c r="V52" s="71"/>
      <c r="W52" s="72"/>
      <c r="X52" s="71"/>
      <c r="Y52" s="71"/>
      <c r="Z52" s="71"/>
      <c r="AA52" s="71"/>
      <c r="AB52" s="71"/>
      <c r="AC52" s="23"/>
      <c r="AD52" s="72"/>
      <c r="AE52" s="73"/>
      <c r="AF52" s="73"/>
      <c r="AH52" s="62"/>
      <c r="AI52" s="62"/>
      <c r="AJ52" s="62"/>
      <c r="AK52" s="62"/>
      <c r="AL52" s="62"/>
      <c r="AM52" s="62"/>
      <c r="AN52" s="62"/>
      <c r="AO52" s="62"/>
      <c r="AU52" s="62"/>
      <c r="AV52" s="62"/>
      <c r="AW52" s="62"/>
      <c r="AX52" s="62"/>
      <c r="AY52" s="62"/>
      <c r="AZ52" s="62"/>
      <c r="BA52" s="62"/>
    </row>
    <row r="53" spans="1:61" ht="12.75" customHeight="1" x14ac:dyDescent="0.2">
      <c r="A53" s="66"/>
      <c r="B53" s="67"/>
      <c r="C53" s="68"/>
      <c r="D53" s="69"/>
      <c r="E53" s="69"/>
      <c r="F53" s="69"/>
      <c r="G53" s="69"/>
      <c r="H53" s="69"/>
      <c r="I53" s="69"/>
      <c r="J53" s="70"/>
      <c r="K53" s="71"/>
      <c r="L53" s="71"/>
      <c r="M53" s="71"/>
      <c r="N53" s="71"/>
      <c r="O53" s="71"/>
      <c r="P53" s="72"/>
      <c r="Q53" s="71"/>
      <c r="R53" s="71"/>
      <c r="S53" s="71"/>
      <c r="T53" s="71"/>
      <c r="U53" s="71"/>
      <c r="V53" s="71"/>
      <c r="W53" s="72"/>
      <c r="X53" s="71"/>
      <c r="Y53" s="71"/>
      <c r="Z53" s="71"/>
      <c r="AA53" s="71"/>
      <c r="AB53" s="71"/>
      <c r="AC53" s="23"/>
      <c r="AD53" s="72"/>
      <c r="AE53" s="73"/>
      <c r="AF53" s="73"/>
      <c r="AH53" s="62"/>
      <c r="AI53" s="62"/>
      <c r="AJ53" s="62"/>
      <c r="AK53" s="62"/>
      <c r="AL53" s="62"/>
      <c r="AM53" s="62"/>
      <c r="AN53" s="62"/>
      <c r="AO53" s="62"/>
      <c r="AU53" s="62"/>
      <c r="AV53" s="62"/>
      <c r="AW53" s="62"/>
      <c r="AX53" s="62"/>
      <c r="AY53" s="62"/>
      <c r="AZ53" s="62"/>
      <c r="BA53" s="62"/>
    </row>
    <row r="54" spans="1:61" ht="12.75" customHeight="1" x14ac:dyDescent="0.2">
      <c r="A54" s="66"/>
      <c r="B54" s="67"/>
      <c r="C54" s="68"/>
      <c r="D54" s="69"/>
      <c r="E54" s="69"/>
      <c r="F54" s="69"/>
      <c r="G54" s="69"/>
      <c r="H54" s="69"/>
      <c r="I54" s="69"/>
      <c r="J54" s="70"/>
      <c r="K54" s="71"/>
      <c r="L54" s="71"/>
      <c r="M54" s="71"/>
      <c r="N54" s="71"/>
      <c r="O54" s="71"/>
      <c r="P54" s="72"/>
      <c r="Q54" s="71"/>
      <c r="R54" s="71"/>
      <c r="S54" s="71"/>
      <c r="T54" s="71"/>
      <c r="U54" s="71"/>
      <c r="V54" s="71"/>
      <c r="W54" s="72"/>
      <c r="X54" s="71"/>
      <c r="Y54" s="71"/>
      <c r="Z54" s="71"/>
      <c r="AA54" s="71"/>
      <c r="AB54" s="71"/>
      <c r="AC54" s="23"/>
      <c r="AD54" s="72"/>
      <c r="AE54" s="73"/>
      <c r="AF54" s="73"/>
      <c r="AH54" s="62"/>
      <c r="AI54" s="62"/>
      <c r="AJ54" s="62"/>
      <c r="AK54" s="62"/>
      <c r="AL54" s="62"/>
      <c r="AM54" s="62"/>
      <c r="AN54" s="62"/>
      <c r="AO54" s="62"/>
      <c r="AU54" s="62"/>
      <c r="AV54" s="62"/>
      <c r="AW54" s="62"/>
      <c r="AX54" s="62"/>
      <c r="AY54" s="62"/>
      <c r="AZ54" s="62"/>
      <c r="BA54" s="62"/>
      <c r="BI54" s="1" t="e">
        <f>WEEKDAY(BJ51,)</f>
        <v>#NUM!</v>
      </c>
    </row>
    <row r="55" spans="1:61" ht="12.75" customHeight="1" x14ac:dyDescent="0.25">
      <c r="E55" s="214" t="str">
        <f>C37</f>
        <v>İKİZCE</v>
      </c>
      <c r="F55" s="79"/>
      <c r="G55" s="79"/>
      <c r="H55" s="79"/>
      <c r="I55" s="79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214" t="str">
        <f>X37</f>
        <v>Ü.İ.İ.B.F</v>
      </c>
      <c r="AA55" s="80"/>
      <c r="AB55" s="80"/>
      <c r="AC55" s="80"/>
      <c r="AD55" s="20"/>
      <c r="AE55" s="89"/>
      <c r="AF55" s="89"/>
    </row>
    <row r="56" spans="1:61" ht="30.75" customHeight="1" x14ac:dyDescent="0.25">
      <c r="E56" s="214"/>
      <c r="F56" s="203">
        <f>11.97*D49</f>
        <v>0</v>
      </c>
      <c r="G56" s="203"/>
      <c r="H56" s="203"/>
      <c r="I56" s="79"/>
      <c r="J56" s="80"/>
      <c r="K56" s="80"/>
      <c r="L56" s="80"/>
      <c r="M56" s="80"/>
      <c r="N56" s="80"/>
      <c r="O56" s="80"/>
      <c r="P56" s="204">
        <f>F56+AA56+F58</f>
        <v>0</v>
      </c>
      <c r="Q56" s="204"/>
      <c r="R56" s="204"/>
      <c r="S56" s="204"/>
      <c r="T56" s="80"/>
      <c r="U56" s="80"/>
      <c r="V56" s="80"/>
      <c r="W56" s="80"/>
      <c r="X56" s="80"/>
      <c r="Y56" s="80"/>
      <c r="Z56" s="214"/>
      <c r="AA56" s="205">
        <f>38.31*X49</f>
        <v>0</v>
      </c>
      <c r="AB56" s="205"/>
      <c r="AC56" s="205"/>
    </row>
    <row r="57" spans="1:61" ht="12.75" customHeight="1" x14ac:dyDescent="0.2">
      <c r="E57" s="214" t="str">
        <f>D37</f>
        <v>ÜNYE</v>
      </c>
      <c r="F57" s="79"/>
      <c r="G57" s="79"/>
      <c r="H57" s="79"/>
      <c r="I57" s="79"/>
      <c r="J57" s="80"/>
      <c r="K57" s="80"/>
      <c r="L57" s="80"/>
      <c r="M57" s="80"/>
      <c r="N57" s="80"/>
      <c r="O57" s="80"/>
      <c r="P57" s="204"/>
      <c r="Q57" s="204"/>
      <c r="R57" s="204"/>
      <c r="S57" s="204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61" ht="19.5" customHeight="1" x14ac:dyDescent="0.25">
      <c r="E58" s="214"/>
      <c r="F58" s="203">
        <f>11.97*E49</f>
        <v>0</v>
      </c>
      <c r="G58" s="203"/>
      <c r="H58" s="203"/>
      <c r="I58" s="79"/>
      <c r="J58" s="80"/>
      <c r="K58" s="80"/>
      <c r="L58" s="80"/>
      <c r="M58" s="80"/>
      <c r="N58" s="80"/>
      <c r="O58" s="80"/>
      <c r="P58" s="204"/>
      <c r="Q58" s="204"/>
      <c r="R58" s="204"/>
      <c r="S58" s="204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61" spans="1:61" ht="12.75" hidden="1" customHeight="1" x14ac:dyDescent="0.2"/>
    <row r="62" spans="1:61" ht="12.75" hidden="1" customHeight="1" x14ac:dyDescent="0.2">
      <c r="R62" s="1" t="s">
        <v>92</v>
      </c>
    </row>
    <row r="63" spans="1:61" ht="12.75" hidden="1" customHeight="1" x14ac:dyDescent="0.2">
      <c r="R63" s="1" t="s">
        <v>93</v>
      </c>
    </row>
    <row r="64" spans="1:61" ht="12.75" hidden="1" customHeight="1" x14ac:dyDescent="0.2">
      <c r="R64" s="1" t="s">
        <v>94</v>
      </c>
    </row>
    <row r="65" spans="18:18" s="1" customFormat="1" ht="12.75" hidden="1" customHeight="1" x14ac:dyDescent="0.2">
      <c r="R65" s="1" t="s">
        <v>95</v>
      </c>
    </row>
    <row r="66" spans="18:18" s="1" customFormat="1" ht="12.75" hidden="1" customHeight="1" x14ac:dyDescent="0.2">
      <c r="R66" s="1" t="s">
        <v>96</v>
      </c>
    </row>
    <row r="67" spans="18:18" s="1" customFormat="1" ht="12.75" hidden="1" customHeight="1" x14ac:dyDescent="0.2">
      <c r="R67" s="1" t="s">
        <v>97</v>
      </c>
    </row>
    <row r="68" spans="18:18" s="1" customFormat="1" ht="12.75" hidden="1" customHeight="1" x14ac:dyDescent="0.2">
      <c r="R68" s="1" t="s">
        <v>98</v>
      </c>
    </row>
    <row r="69" spans="18:18" s="1" customFormat="1" ht="12.75" hidden="1" customHeight="1" x14ac:dyDescent="0.2">
      <c r="R69" s="1" t="s">
        <v>99</v>
      </c>
    </row>
    <row r="70" spans="18:18" s="1" customFormat="1" ht="12.75" hidden="1" customHeight="1" x14ac:dyDescent="0.2">
      <c r="R70" s="1" t="s">
        <v>80</v>
      </c>
    </row>
    <row r="71" spans="18:18" s="1" customFormat="1" ht="12.75" hidden="1" customHeight="1" x14ac:dyDescent="0.2">
      <c r="R71" s="1" t="s">
        <v>77</v>
      </c>
    </row>
    <row r="72" spans="18:18" s="1" customFormat="1" ht="12.75" hidden="1" customHeight="1" x14ac:dyDescent="0.2">
      <c r="R72" s="1" t="s">
        <v>78</v>
      </c>
    </row>
    <row r="73" spans="18:18" s="1" customFormat="1" ht="12.75" hidden="1" customHeight="1" x14ac:dyDescent="0.2">
      <c r="R73" s="1" t="s">
        <v>79</v>
      </c>
    </row>
    <row r="74" spans="18:18" s="1" customFormat="1" ht="12.75" hidden="1" customHeight="1" x14ac:dyDescent="0.2"/>
  </sheetData>
  <mergeCells count="204">
    <mergeCell ref="E55:E56"/>
    <mergeCell ref="E57:E58"/>
    <mergeCell ref="Z55:Z56"/>
    <mergeCell ref="F58:H58"/>
    <mergeCell ref="B41:B42"/>
    <mergeCell ref="B43:B44"/>
    <mergeCell ref="B37:B38"/>
    <mergeCell ref="C37:C38"/>
    <mergeCell ref="F37:F38"/>
    <mergeCell ref="G37:G38"/>
    <mergeCell ref="T37:T38"/>
    <mergeCell ref="I37:I38"/>
    <mergeCell ref="M37:M38"/>
    <mergeCell ref="H37:H38"/>
    <mergeCell ref="Q37:Q38"/>
    <mergeCell ref="W37:W38"/>
    <mergeCell ref="B39:B40"/>
    <mergeCell ref="B47:B48"/>
    <mergeCell ref="S37:S38"/>
    <mergeCell ref="R37:R38"/>
    <mergeCell ref="B49:B50"/>
    <mergeCell ref="D37:D38"/>
    <mergeCell ref="E37:E38"/>
    <mergeCell ref="B45:B46"/>
    <mergeCell ref="BA2:BE2"/>
    <mergeCell ref="J17:T17"/>
    <mergeCell ref="J19:T19"/>
    <mergeCell ref="AH21:AI21"/>
    <mergeCell ref="AH19:AI19"/>
    <mergeCell ref="AH20:AI20"/>
    <mergeCell ref="U18:V18"/>
    <mergeCell ref="J18:T18"/>
    <mergeCell ref="U9:V10"/>
    <mergeCell ref="U12:V12"/>
    <mergeCell ref="J9:T10"/>
    <mergeCell ref="AS9:AS10"/>
    <mergeCell ref="AH11:AI11"/>
    <mergeCell ref="AH12:AI12"/>
    <mergeCell ref="J3:U3"/>
    <mergeCell ref="J4:U4"/>
    <mergeCell ref="J7:U7"/>
    <mergeCell ref="AT2:AW2"/>
    <mergeCell ref="AE55:AF55"/>
    <mergeCell ref="J37:J38"/>
    <mergeCell ref="AE43:AF43"/>
    <mergeCell ref="Z37:Z38"/>
    <mergeCell ref="AE36:AF38"/>
    <mergeCell ref="V37:V38"/>
    <mergeCell ref="AE48:AF48"/>
    <mergeCell ref="AE49:AF49"/>
    <mergeCell ref="AE46:AF46"/>
    <mergeCell ref="AD37:AD38"/>
    <mergeCell ref="AE45:AF45"/>
    <mergeCell ref="AB37:AB38"/>
    <mergeCell ref="X36:AD36"/>
    <mergeCell ref="AC37:AC38"/>
    <mergeCell ref="AE39:AF39"/>
    <mergeCell ref="X37:X38"/>
    <mergeCell ref="K36:P36"/>
    <mergeCell ref="U37:U38"/>
    <mergeCell ref="N37:N38"/>
    <mergeCell ref="O37:O38"/>
    <mergeCell ref="P37:P38"/>
    <mergeCell ref="K37:K38"/>
    <mergeCell ref="L37:L38"/>
    <mergeCell ref="Q36:W36"/>
    <mergeCell ref="AH48:AO50"/>
    <mergeCell ref="AU48:BA50"/>
    <mergeCell ref="AU36:AV36"/>
    <mergeCell ref="AH34:AI34"/>
    <mergeCell ref="AE47:AF47"/>
    <mergeCell ref="AE44:AF44"/>
    <mergeCell ref="AE42:AF42"/>
    <mergeCell ref="AE40:AF40"/>
    <mergeCell ref="AE41:AF41"/>
    <mergeCell ref="AH41:AO41"/>
    <mergeCell ref="AH42:AO43"/>
    <mergeCell ref="AH47:AO47"/>
    <mergeCell ref="AE50:AF50"/>
    <mergeCell ref="AH29:AI29"/>
    <mergeCell ref="AA37:AA38"/>
    <mergeCell ref="Y37:Y38"/>
    <mergeCell ref="AH37:AO37"/>
    <mergeCell ref="AH35:AI35"/>
    <mergeCell ref="AH30:AI30"/>
    <mergeCell ref="AH31:AI31"/>
    <mergeCell ref="AH33:AI33"/>
    <mergeCell ref="AH38:AO38"/>
    <mergeCell ref="AH32:AI32"/>
    <mergeCell ref="U33:V33"/>
    <mergeCell ref="U31:V31"/>
    <mergeCell ref="B33:F33"/>
    <mergeCell ref="A35:V35"/>
    <mergeCell ref="A36:A50"/>
    <mergeCell ref="J33:T33"/>
    <mergeCell ref="G31:I31"/>
    <mergeCell ref="B31:F31"/>
    <mergeCell ref="J32:T32"/>
    <mergeCell ref="G32:I32"/>
    <mergeCell ref="B32:F32"/>
    <mergeCell ref="U32:V32"/>
    <mergeCell ref="A26:A34"/>
    <mergeCell ref="G33:I33"/>
    <mergeCell ref="J31:T31"/>
    <mergeCell ref="B27:F27"/>
    <mergeCell ref="G27:I27"/>
    <mergeCell ref="G26:I26"/>
    <mergeCell ref="J27:T27"/>
    <mergeCell ref="B34:V34"/>
    <mergeCell ref="B29:F29"/>
    <mergeCell ref="B30:F30"/>
    <mergeCell ref="G28:I28"/>
    <mergeCell ref="J28:T28"/>
    <mergeCell ref="J29:T29"/>
    <mergeCell ref="B28:F28"/>
    <mergeCell ref="U30:V30"/>
    <mergeCell ref="U28:V28"/>
    <mergeCell ref="G30:I30"/>
    <mergeCell ref="J30:T30"/>
    <mergeCell ref="G29:I29"/>
    <mergeCell ref="U29:V29"/>
    <mergeCell ref="J11:T11"/>
    <mergeCell ref="J26:T26"/>
    <mergeCell ref="J13:T13"/>
    <mergeCell ref="J12:T12"/>
    <mergeCell ref="AH26:AI26"/>
    <mergeCell ref="AH28:AI28"/>
    <mergeCell ref="AH45:AO45"/>
    <mergeCell ref="AH25:AI25"/>
    <mergeCell ref="AH40:AO40"/>
    <mergeCell ref="B36:J36"/>
    <mergeCell ref="BF9:BF10"/>
    <mergeCell ref="AX8:BD8"/>
    <mergeCell ref="AY9:BE9"/>
    <mergeCell ref="AF8:AI9"/>
    <mergeCell ref="AJ9:AK9"/>
    <mergeCell ref="AJ8:AW8"/>
    <mergeCell ref="AT9:AU9"/>
    <mergeCell ref="AV9:AV10"/>
    <mergeCell ref="U27:V27"/>
    <mergeCell ref="U26:V26"/>
    <mergeCell ref="AH27:AI27"/>
    <mergeCell ref="AL9:AR9"/>
    <mergeCell ref="AC9:AC10"/>
    <mergeCell ref="Z9:Z10"/>
    <mergeCell ref="AB9:AB10"/>
    <mergeCell ref="AA9:AA10"/>
    <mergeCell ref="Y9:Y10"/>
    <mergeCell ref="AW9:AW10"/>
    <mergeCell ref="A5:I5"/>
    <mergeCell ref="A6:I6"/>
    <mergeCell ref="A3:I3"/>
    <mergeCell ref="A4:I4"/>
    <mergeCell ref="AH10:AI10"/>
    <mergeCell ref="AD9:AD10"/>
    <mergeCell ref="W9:W10"/>
    <mergeCell ref="X9:X10"/>
    <mergeCell ref="BE4:BF4"/>
    <mergeCell ref="BE5:BF5"/>
    <mergeCell ref="BE6:BF6"/>
    <mergeCell ref="BE3:BF3"/>
    <mergeCell ref="J5:U5"/>
    <mergeCell ref="V4:X5"/>
    <mergeCell ref="J6:U6"/>
    <mergeCell ref="V6:X7"/>
    <mergeCell ref="V3:Y3"/>
    <mergeCell ref="AH22:AI22"/>
    <mergeCell ref="J22:T22"/>
    <mergeCell ref="BE7:BF7"/>
    <mergeCell ref="BE8:BF8"/>
    <mergeCell ref="A8:AE8"/>
    <mergeCell ref="B9:F10"/>
    <mergeCell ref="G9:I10"/>
    <mergeCell ref="A7:I7"/>
    <mergeCell ref="AE9:AE10"/>
    <mergeCell ref="A11:A25"/>
    <mergeCell ref="B25:V25"/>
    <mergeCell ref="U11:V11"/>
    <mergeCell ref="A9:A10"/>
    <mergeCell ref="AX9:AX10"/>
    <mergeCell ref="F56:H56"/>
    <mergeCell ref="P56:S58"/>
    <mergeCell ref="AA56:AC56"/>
    <mergeCell ref="AH13:AI13"/>
    <mergeCell ref="AH14:AI14"/>
    <mergeCell ref="J24:T24"/>
    <mergeCell ref="J20:T20"/>
    <mergeCell ref="AH23:AI23"/>
    <mergeCell ref="U24:V24"/>
    <mergeCell ref="J14:T14"/>
    <mergeCell ref="J15:T15"/>
    <mergeCell ref="J16:T16"/>
    <mergeCell ref="U19:V19"/>
    <mergeCell ref="U23:V23"/>
    <mergeCell ref="U20:V20"/>
    <mergeCell ref="U22:V22"/>
    <mergeCell ref="AH15:AI15"/>
    <mergeCell ref="AH16:AI16"/>
    <mergeCell ref="AH17:AI17"/>
    <mergeCell ref="AH18:AI18"/>
    <mergeCell ref="J21:T21"/>
    <mergeCell ref="U21:V21"/>
    <mergeCell ref="J23:T23"/>
    <mergeCell ref="AH24:AI24"/>
  </mergeCells>
  <phoneticPr fontId="0" type="noConversion"/>
  <conditionalFormatting sqref="Z3:BD7">
    <cfRule type="expression" dxfId="3" priority="1">
      <formula>WEEKDAY(Z$3,2)&gt;5</formula>
    </cfRule>
  </conditionalFormatting>
  <printOptions horizontalCentered="1" verticalCentered="1"/>
  <pageMargins left="0.15748031496062992" right="0.47244094488188981" top="0.23622047244094491" bottom="0.19685039370078741" header="0.31496062992125984" footer="0.27559055118110237"/>
  <pageSetup paperSize="9" scale="7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52</xdr:col>
                    <xdr:colOff>28575</xdr:colOff>
                    <xdr:row>1</xdr:row>
                    <xdr:rowOff>28575</xdr:rowOff>
                  </from>
                  <to>
                    <xdr:col>56</xdr:col>
                    <xdr:colOff>161925</xdr:colOff>
                    <xdr:row>1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8C0DB57-D21E-43CB-B1BD-F67081A70119}">
            <xm:f>COUNTIF(DERSLER!$B$176:$B$190,Z$3)=1</xm:f>
            <x14:dxf>
              <fill>
                <patternFill>
                  <bgColor theme="0" tint="-0.24994659260841701"/>
                </patternFill>
              </fill>
            </x14:dxf>
          </x14:cfRule>
          <xm:sqref>Z3:BD7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DERSLER!$A$1:$A$101</xm:f>
          </x14:formula1>
          <xm:sqref>J11:T24</xm:sqref>
        </x14:dataValidation>
        <x14:dataValidation type="list" allowBlank="1" showInputMessage="1" showErrorMessage="1">
          <x14:formula1>
            <xm:f>DERSLER!$K$10:$K$18</xm:f>
          </x14:formula1>
          <xm:sqref>J3:U3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topLeftCell="A67" workbookViewId="0">
      <selection activeCell="A33" sqref="A33"/>
    </sheetView>
  </sheetViews>
  <sheetFormatPr defaultRowHeight="12.75" x14ac:dyDescent="0.2"/>
  <cols>
    <col min="1" max="1" width="19.5703125" customWidth="1"/>
    <col min="2" max="2" width="6.5703125" style="78" bestFit="1" customWidth="1"/>
    <col min="3" max="6" width="2" bestFit="1" customWidth="1"/>
  </cols>
  <sheetData>
    <row r="1" spans="1:17" ht="24" x14ac:dyDescent="0.2">
      <c r="A1" s="78" t="s">
        <v>273</v>
      </c>
      <c r="B1" s="78" t="s">
        <v>278</v>
      </c>
      <c r="C1" s="78">
        <v>2</v>
      </c>
      <c r="D1" s="78">
        <v>0</v>
      </c>
      <c r="E1" s="78">
        <v>0</v>
      </c>
      <c r="F1" s="78">
        <v>2</v>
      </c>
    </row>
    <row r="2" spans="1:17" ht="36" x14ac:dyDescent="0.2">
      <c r="A2" s="78" t="s">
        <v>100</v>
      </c>
      <c r="B2" s="78" t="s">
        <v>82</v>
      </c>
      <c r="C2" s="78">
        <v>3</v>
      </c>
      <c r="D2" s="78">
        <v>0</v>
      </c>
      <c r="E2" s="78">
        <v>0</v>
      </c>
      <c r="F2" s="78">
        <v>4</v>
      </c>
    </row>
    <row r="3" spans="1:17" x14ac:dyDescent="0.2">
      <c r="A3" s="78" t="s">
        <v>102</v>
      </c>
      <c r="B3" s="78" t="s">
        <v>101</v>
      </c>
      <c r="C3" s="78">
        <v>3</v>
      </c>
      <c r="D3" s="78">
        <v>0</v>
      </c>
      <c r="E3" s="78">
        <v>0</v>
      </c>
      <c r="F3" s="78">
        <v>4</v>
      </c>
    </row>
    <row r="4" spans="1:17" x14ac:dyDescent="0.2">
      <c r="A4" s="78" t="s">
        <v>104</v>
      </c>
      <c r="B4" s="78" t="s">
        <v>103</v>
      </c>
      <c r="C4" s="78">
        <v>3</v>
      </c>
      <c r="D4" s="78">
        <v>1</v>
      </c>
      <c r="E4" s="78">
        <v>0</v>
      </c>
      <c r="F4" s="78">
        <v>5</v>
      </c>
    </row>
    <row r="5" spans="1:17" x14ac:dyDescent="0.2">
      <c r="A5" s="78" t="s">
        <v>106</v>
      </c>
      <c r="B5" s="78" t="s">
        <v>105</v>
      </c>
      <c r="C5" s="78">
        <v>3</v>
      </c>
      <c r="D5" s="78">
        <v>0</v>
      </c>
      <c r="E5" s="78">
        <v>0</v>
      </c>
      <c r="F5" s="78">
        <v>4</v>
      </c>
    </row>
    <row r="6" spans="1:17" x14ac:dyDescent="0.2">
      <c r="A6" s="78" t="s">
        <v>274</v>
      </c>
      <c r="B6" s="78" t="s">
        <v>194</v>
      </c>
      <c r="C6" s="78">
        <v>2</v>
      </c>
      <c r="D6" s="78">
        <v>0</v>
      </c>
      <c r="E6" s="78">
        <v>0</v>
      </c>
      <c r="F6" s="78">
        <v>2</v>
      </c>
    </row>
    <row r="7" spans="1:17" x14ac:dyDescent="0.2">
      <c r="A7" s="78" t="s">
        <v>108</v>
      </c>
      <c r="B7" s="78" t="s">
        <v>107</v>
      </c>
      <c r="C7" s="78">
        <v>2</v>
      </c>
      <c r="D7" s="78">
        <v>0</v>
      </c>
      <c r="E7" s="78">
        <v>0</v>
      </c>
      <c r="F7" s="78">
        <v>2</v>
      </c>
    </row>
    <row r="8" spans="1:17" x14ac:dyDescent="0.2">
      <c r="A8" s="78" t="s">
        <v>110</v>
      </c>
      <c r="B8" s="78" t="s">
        <v>287</v>
      </c>
      <c r="C8" s="78">
        <v>2</v>
      </c>
      <c r="D8" s="78">
        <v>0</v>
      </c>
      <c r="E8" s="78">
        <v>0</v>
      </c>
      <c r="F8" s="78">
        <v>2</v>
      </c>
    </row>
    <row r="9" spans="1:17" ht="24" x14ac:dyDescent="0.2">
      <c r="A9" s="78" t="s">
        <v>275</v>
      </c>
      <c r="B9" s="78" t="s">
        <v>279</v>
      </c>
      <c r="C9" s="78">
        <v>2</v>
      </c>
      <c r="D9" s="78">
        <v>0</v>
      </c>
      <c r="E9" s="78">
        <v>0</v>
      </c>
      <c r="F9" s="78">
        <v>2</v>
      </c>
    </row>
    <row r="10" spans="1:17" x14ac:dyDescent="0.2">
      <c r="A10" s="78" t="s">
        <v>116</v>
      </c>
      <c r="B10" s="78" t="s">
        <v>115</v>
      </c>
      <c r="C10" s="78">
        <v>3</v>
      </c>
      <c r="D10" s="78">
        <v>0</v>
      </c>
      <c r="E10" s="78">
        <v>0</v>
      </c>
      <c r="F10" s="78">
        <v>4</v>
      </c>
      <c r="K10" t="str">
        <f>CONCATENATE(P10,Q10)</f>
        <v>Öğr.Gör.Ömer ÇAKIR</v>
      </c>
      <c r="P10" t="s">
        <v>290</v>
      </c>
      <c r="Q10" t="s">
        <v>291</v>
      </c>
    </row>
    <row r="11" spans="1:17" x14ac:dyDescent="0.2">
      <c r="A11" s="78" t="s">
        <v>118</v>
      </c>
      <c r="B11" s="78" t="s">
        <v>117</v>
      </c>
      <c r="C11" s="78">
        <v>3</v>
      </c>
      <c r="D11" s="78">
        <v>0</v>
      </c>
      <c r="E11" s="78">
        <v>0</v>
      </c>
      <c r="F11" s="78">
        <v>4</v>
      </c>
      <c r="K11" t="str">
        <f t="shared" ref="K11:K18" si="0">CONCATENATE(P11,Q11)</f>
        <v>Öğr.Gör.Fatih AKBAŞ</v>
      </c>
      <c r="P11" t="s">
        <v>290</v>
      </c>
      <c r="Q11" t="s">
        <v>292</v>
      </c>
    </row>
    <row r="12" spans="1:17" x14ac:dyDescent="0.2">
      <c r="A12" s="78" t="s">
        <v>120</v>
      </c>
      <c r="B12" s="78" t="s">
        <v>119</v>
      </c>
      <c r="C12" s="78">
        <v>2</v>
      </c>
      <c r="D12" s="78">
        <v>0</v>
      </c>
      <c r="E12" s="78">
        <v>0</v>
      </c>
      <c r="F12" s="78">
        <v>2</v>
      </c>
      <c r="K12" t="str">
        <f t="shared" si="0"/>
        <v>Öğr.Gör.Hüseyin KOÇAK</v>
      </c>
      <c r="P12" t="s">
        <v>290</v>
      </c>
      <c r="Q12" t="s">
        <v>293</v>
      </c>
    </row>
    <row r="13" spans="1:17" x14ac:dyDescent="0.2">
      <c r="A13" s="78" t="s">
        <v>122</v>
      </c>
      <c r="B13" s="78" t="s">
        <v>121</v>
      </c>
      <c r="C13" s="78">
        <v>3</v>
      </c>
      <c r="D13" s="78">
        <v>0</v>
      </c>
      <c r="E13" s="78">
        <v>0</v>
      </c>
      <c r="F13" s="78">
        <v>4</v>
      </c>
      <c r="K13" t="str">
        <f t="shared" si="0"/>
        <v>Öğr.Gör.Emel AKTÜRK</v>
      </c>
      <c r="P13" t="s">
        <v>290</v>
      </c>
      <c r="Q13" t="s">
        <v>294</v>
      </c>
    </row>
    <row r="14" spans="1:17" x14ac:dyDescent="0.2">
      <c r="A14" s="78" t="s">
        <v>276</v>
      </c>
      <c r="B14" s="78" t="s">
        <v>280</v>
      </c>
      <c r="C14" s="78">
        <v>3</v>
      </c>
      <c r="D14" s="78">
        <v>0</v>
      </c>
      <c r="E14" s="78">
        <v>0</v>
      </c>
      <c r="F14" s="78">
        <v>4</v>
      </c>
      <c r="K14" t="str">
        <f t="shared" si="0"/>
        <v>Öğr.Gör.Hülya SOLAK</v>
      </c>
      <c r="P14" t="s">
        <v>290</v>
      </c>
      <c r="Q14" t="s">
        <v>295</v>
      </c>
    </row>
    <row r="15" spans="1:17" x14ac:dyDescent="0.2">
      <c r="A15" s="78" t="s">
        <v>124</v>
      </c>
      <c r="B15" s="78" t="s">
        <v>288</v>
      </c>
      <c r="C15" s="78">
        <v>2</v>
      </c>
      <c r="D15" s="78">
        <v>0</v>
      </c>
      <c r="E15" s="78">
        <v>0</v>
      </c>
      <c r="F15" s="78">
        <v>2</v>
      </c>
      <c r="K15" t="str">
        <f t="shared" si="0"/>
        <v>Öğr.Gör.Çiğdem İNAN</v>
      </c>
      <c r="P15" t="s">
        <v>290</v>
      </c>
      <c r="Q15" t="s">
        <v>296</v>
      </c>
    </row>
    <row r="16" spans="1:17" x14ac:dyDescent="0.2">
      <c r="A16" s="78" t="s">
        <v>132</v>
      </c>
      <c r="B16" s="78" t="s">
        <v>131</v>
      </c>
      <c r="C16" s="78">
        <v>3</v>
      </c>
      <c r="D16" s="78">
        <v>0</v>
      </c>
      <c r="E16" s="78">
        <v>0</v>
      </c>
      <c r="F16" s="78">
        <v>4</v>
      </c>
      <c r="K16" t="str">
        <f t="shared" si="0"/>
        <v>Öğr.Gör.Tuğba KONTAŞ</v>
      </c>
      <c r="P16" t="s">
        <v>290</v>
      </c>
      <c r="Q16" t="s">
        <v>297</v>
      </c>
    </row>
    <row r="17" spans="1:17" x14ac:dyDescent="0.2">
      <c r="A17" s="78" t="s">
        <v>88</v>
      </c>
      <c r="B17" s="78" t="s">
        <v>83</v>
      </c>
      <c r="C17" s="78">
        <v>2</v>
      </c>
      <c r="D17" s="78">
        <v>0</v>
      </c>
      <c r="E17" s="78">
        <v>0</v>
      </c>
      <c r="F17" s="78">
        <v>3</v>
      </c>
      <c r="K17" t="str">
        <f t="shared" si="0"/>
        <v>Öğr.Gör.Ahmet İSLAM</v>
      </c>
      <c r="P17" t="s">
        <v>290</v>
      </c>
      <c r="Q17" t="s">
        <v>298</v>
      </c>
    </row>
    <row r="18" spans="1:17" x14ac:dyDescent="0.2">
      <c r="A18" s="78" t="s">
        <v>89</v>
      </c>
      <c r="B18" s="78" t="s">
        <v>84</v>
      </c>
      <c r="C18" s="78">
        <v>3</v>
      </c>
      <c r="D18" s="78">
        <v>0</v>
      </c>
      <c r="E18" s="78">
        <v>0</v>
      </c>
      <c r="F18" s="78">
        <v>4</v>
      </c>
      <c r="K18" t="str">
        <f t="shared" si="0"/>
        <v>Öğr.Gör.Özlem Zila KIRBAŞ</v>
      </c>
      <c r="P18" t="s">
        <v>290</v>
      </c>
      <c r="Q18" t="s">
        <v>299</v>
      </c>
    </row>
    <row r="19" spans="1:17" x14ac:dyDescent="0.2">
      <c r="A19" s="78" t="s">
        <v>134</v>
      </c>
      <c r="B19" s="78" t="s">
        <v>133</v>
      </c>
      <c r="C19" s="78">
        <v>3</v>
      </c>
      <c r="D19" s="78">
        <v>0</v>
      </c>
      <c r="E19" s="78">
        <v>0</v>
      </c>
      <c r="F19" s="78">
        <v>4</v>
      </c>
      <c r="P19" t="s">
        <v>290</v>
      </c>
      <c r="Q19" t="s">
        <v>300</v>
      </c>
    </row>
    <row r="20" spans="1:17" x14ac:dyDescent="0.2">
      <c r="A20" s="78" t="s">
        <v>136</v>
      </c>
      <c r="B20" s="78" t="s">
        <v>135</v>
      </c>
      <c r="C20" s="78">
        <v>3</v>
      </c>
      <c r="D20" s="78">
        <v>0</v>
      </c>
      <c r="E20" s="78">
        <v>0</v>
      </c>
      <c r="F20" s="78">
        <v>4</v>
      </c>
    </row>
    <row r="21" spans="1:17" ht="24" x14ac:dyDescent="0.2">
      <c r="A21" s="78" t="s">
        <v>75</v>
      </c>
      <c r="B21" s="78" t="s">
        <v>85</v>
      </c>
      <c r="C21" s="78">
        <v>2</v>
      </c>
      <c r="D21" s="78">
        <v>0</v>
      </c>
      <c r="E21" s="78">
        <v>0</v>
      </c>
      <c r="F21" s="78">
        <v>2</v>
      </c>
    </row>
    <row r="22" spans="1:17" ht="24" x14ac:dyDescent="0.2">
      <c r="A22" s="78" t="s">
        <v>142</v>
      </c>
      <c r="B22" s="78" t="s">
        <v>141</v>
      </c>
      <c r="C22" s="78">
        <v>3</v>
      </c>
      <c r="D22" s="78">
        <v>0</v>
      </c>
      <c r="E22" s="78">
        <v>0</v>
      </c>
      <c r="F22" s="78">
        <v>3</v>
      </c>
    </row>
    <row r="23" spans="1:17" ht="24" x14ac:dyDescent="0.2">
      <c r="A23" s="78" t="s">
        <v>144</v>
      </c>
      <c r="B23" s="78" t="s">
        <v>143</v>
      </c>
      <c r="C23" s="78">
        <v>3</v>
      </c>
      <c r="D23" s="78">
        <v>0</v>
      </c>
      <c r="E23" s="78">
        <v>0</v>
      </c>
      <c r="F23" s="78">
        <v>3</v>
      </c>
    </row>
    <row r="24" spans="1:17" x14ac:dyDescent="0.2">
      <c r="A24" s="78" t="s">
        <v>146</v>
      </c>
      <c r="B24" s="78" t="s">
        <v>145</v>
      </c>
      <c r="C24" s="78">
        <v>2</v>
      </c>
      <c r="D24" s="78">
        <v>0</v>
      </c>
      <c r="E24" s="78">
        <v>0</v>
      </c>
      <c r="F24" s="78">
        <v>2</v>
      </c>
    </row>
    <row r="25" spans="1:17" x14ac:dyDescent="0.2">
      <c r="A25" s="78" t="s">
        <v>148</v>
      </c>
      <c r="B25" s="78" t="s">
        <v>147</v>
      </c>
      <c r="C25" s="78">
        <v>2</v>
      </c>
      <c r="D25" s="78">
        <v>0</v>
      </c>
      <c r="E25" s="78">
        <v>0</v>
      </c>
      <c r="F25" s="78">
        <v>2</v>
      </c>
    </row>
    <row r="26" spans="1:17" x14ac:dyDescent="0.2">
      <c r="A26" s="78" t="s">
        <v>150</v>
      </c>
      <c r="B26" s="78" t="s">
        <v>149</v>
      </c>
      <c r="C26" s="78">
        <v>2</v>
      </c>
      <c r="D26" s="78">
        <v>0</v>
      </c>
      <c r="E26" s="78">
        <v>0</v>
      </c>
      <c r="F26" s="78">
        <v>2</v>
      </c>
    </row>
    <row r="27" spans="1:17" x14ac:dyDescent="0.2">
      <c r="A27" s="78" t="s">
        <v>151</v>
      </c>
      <c r="B27" s="78" t="s">
        <v>281</v>
      </c>
      <c r="C27" s="78">
        <v>0</v>
      </c>
      <c r="D27" s="78">
        <v>0</v>
      </c>
      <c r="E27" s="78">
        <v>0</v>
      </c>
      <c r="F27" s="78">
        <v>8</v>
      </c>
    </row>
    <row r="28" spans="1:17" ht="24" x14ac:dyDescent="0.2">
      <c r="A28" s="78" t="s">
        <v>277</v>
      </c>
      <c r="B28" s="78" t="s">
        <v>282</v>
      </c>
      <c r="C28" s="78">
        <v>2</v>
      </c>
      <c r="D28" s="78">
        <v>0</v>
      </c>
      <c r="E28" s="78">
        <v>0</v>
      </c>
      <c r="F28" s="78">
        <v>2</v>
      </c>
    </row>
    <row r="29" spans="1:17" x14ac:dyDescent="0.2">
      <c r="A29" s="78" t="s">
        <v>74</v>
      </c>
      <c r="B29" s="78" t="s">
        <v>86</v>
      </c>
      <c r="C29" s="78">
        <v>2</v>
      </c>
      <c r="D29" s="78">
        <v>0</v>
      </c>
      <c r="E29" s="78">
        <v>0</v>
      </c>
      <c r="F29" s="78">
        <v>3</v>
      </c>
    </row>
    <row r="30" spans="1:17" x14ac:dyDescent="0.2">
      <c r="A30" s="78" t="s">
        <v>112</v>
      </c>
      <c r="B30" s="78" t="s">
        <v>111</v>
      </c>
      <c r="C30" s="78">
        <v>2</v>
      </c>
      <c r="D30" s="78">
        <v>0</v>
      </c>
      <c r="E30" s="78">
        <v>0</v>
      </c>
      <c r="F30" s="78">
        <v>3</v>
      </c>
    </row>
    <row r="31" spans="1:17" x14ac:dyDescent="0.2">
      <c r="A31" s="78" t="s">
        <v>114</v>
      </c>
      <c r="B31" s="78" t="s">
        <v>113</v>
      </c>
      <c r="C31" s="78">
        <v>2</v>
      </c>
      <c r="D31" s="78">
        <v>0</v>
      </c>
      <c r="E31" s="78">
        <v>0</v>
      </c>
      <c r="F31" s="78">
        <v>2</v>
      </c>
    </row>
    <row r="32" spans="1:17" ht="24" x14ac:dyDescent="0.2">
      <c r="A32" s="78" t="s">
        <v>126</v>
      </c>
      <c r="B32" s="78" t="s">
        <v>125</v>
      </c>
      <c r="C32" s="78">
        <v>2</v>
      </c>
      <c r="D32" s="78">
        <v>0</v>
      </c>
      <c r="E32" s="78">
        <v>0</v>
      </c>
      <c r="F32" s="78">
        <v>3</v>
      </c>
    </row>
    <row r="33" spans="1:6" ht="24" x14ac:dyDescent="0.2">
      <c r="A33" s="78" t="s">
        <v>128</v>
      </c>
      <c r="B33" s="78" t="s">
        <v>127</v>
      </c>
      <c r="C33" s="78">
        <v>2</v>
      </c>
      <c r="D33" s="78">
        <v>0</v>
      </c>
      <c r="E33" s="78">
        <v>0</v>
      </c>
      <c r="F33" s="78">
        <v>2</v>
      </c>
    </row>
    <row r="34" spans="1:6" ht="24" x14ac:dyDescent="0.2">
      <c r="A34" s="78" t="s">
        <v>130</v>
      </c>
      <c r="B34" s="78" t="s">
        <v>129</v>
      </c>
      <c r="C34" s="78">
        <v>3</v>
      </c>
      <c r="D34" s="78">
        <v>0</v>
      </c>
      <c r="E34" s="78">
        <v>0</v>
      </c>
      <c r="F34" s="78">
        <v>3</v>
      </c>
    </row>
    <row r="35" spans="1:6" x14ac:dyDescent="0.2">
      <c r="A35" s="78" t="s">
        <v>73</v>
      </c>
      <c r="B35" s="78" t="s">
        <v>87</v>
      </c>
      <c r="C35" s="78">
        <v>3</v>
      </c>
      <c r="D35" s="78">
        <v>0</v>
      </c>
      <c r="E35" s="78">
        <v>0</v>
      </c>
      <c r="F35" s="78">
        <v>3</v>
      </c>
    </row>
    <row r="36" spans="1:6" ht="24" x14ac:dyDescent="0.2">
      <c r="A36" s="78" t="s">
        <v>138</v>
      </c>
      <c r="B36" s="78" t="s">
        <v>137</v>
      </c>
      <c r="C36" s="78">
        <v>3</v>
      </c>
      <c r="D36" s="78">
        <v>0</v>
      </c>
      <c r="E36" s="78">
        <v>0</v>
      </c>
      <c r="F36" s="78">
        <v>3</v>
      </c>
    </row>
    <row r="37" spans="1:6" x14ac:dyDescent="0.2">
      <c r="A37" s="78" t="s">
        <v>140</v>
      </c>
      <c r="B37" s="78" t="s">
        <v>139</v>
      </c>
      <c r="C37" s="78">
        <v>3</v>
      </c>
      <c r="D37" s="78">
        <v>0</v>
      </c>
      <c r="E37" s="78">
        <v>0</v>
      </c>
      <c r="F37" s="78">
        <v>3</v>
      </c>
    </row>
    <row r="38" spans="1:6" x14ac:dyDescent="0.2">
      <c r="A38" s="78" t="s">
        <v>153</v>
      </c>
      <c r="B38" s="78" t="s">
        <v>152</v>
      </c>
      <c r="C38" s="78">
        <v>2</v>
      </c>
      <c r="D38" s="78">
        <v>0</v>
      </c>
      <c r="E38" s="78">
        <v>0</v>
      </c>
      <c r="F38" s="78">
        <v>2</v>
      </c>
    </row>
    <row r="39" spans="1:6" ht="24" x14ac:dyDescent="0.2">
      <c r="A39" s="78" t="s">
        <v>155</v>
      </c>
      <c r="B39" s="78" t="s">
        <v>154</v>
      </c>
      <c r="C39" s="78">
        <v>3</v>
      </c>
      <c r="D39" s="78">
        <v>0</v>
      </c>
      <c r="E39" s="78">
        <v>0</v>
      </c>
      <c r="F39" s="78">
        <v>3</v>
      </c>
    </row>
    <row r="40" spans="1:6" x14ac:dyDescent="0.2">
      <c r="A40" s="78" t="s">
        <v>157</v>
      </c>
      <c r="B40" s="78" t="s">
        <v>156</v>
      </c>
      <c r="C40" s="78">
        <v>3</v>
      </c>
      <c r="D40" s="78">
        <v>0</v>
      </c>
      <c r="E40" s="78">
        <v>0</v>
      </c>
      <c r="F40" s="78">
        <v>3</v>
      </c>
    </row>
    <row r="41" spans="1:6" x14ac:dyDescent="0.2">
      <c r="A41" s="78" t="s">
        <v>160</v>
      </c>
      <c r="B41" s="78" t="s">
        <v>189</v>
      </c>
      <c r="C41" s="78">
        <v>3</v>
      </c>
      <c r="D41" s="78">
        <v>0</v>
      </c>
      <c r="E41" s="78">
        <v>0</v>
      </c>
      <c r="F41" s="78">
        <v>3</v>
      </c>
    </row>
    <row r="42" spans="1:6" x14ac:dyDescent="0.2">
      <c r="A42" s="78" t="s">
        <v>114</v>
      </c>
      <c r="B42" s="78" t="s">
        <v>283</v>
      </c>
      <c r="C42" s="78">
        <v>2</v>
      </c>
      <c r="D42" s="78">
        <v>0</v>
      </c>
      <c r="E42" s="78">
        <v>0</v>
      </c>
      <c r="F42" s="78">
        <v>2</v>
      </c>
    </row>
    <row r="43" spans="1:6" x14ac:dyDescent="0.2">
      <c r="A43" s="78" t="s">
        <v>161</v>
      </c>
      <c r="B43" s="78" t="s">
        <v>191</v>
      </c>
      <c r="C43" s="78">
        <v>3</v>
      </c>
      <c r="D43" s="78">
        <v>0</v>
      </c>
      <c r="E43" s="78">
        <v>0</v>
      </c>
      <c r="F43" s="78">
        <v>3</v>
      </c>
    </row>
    <row r="44" spans="1:6" ht="24" x14ac:dyDescent="0.2">
      <c r="A44" s="78" t="s">
        <v>163</v>
      </c>
      <c r="B44" s="78" t="s">
        <v>193</v>
      </c>
      <c r="C44" s="78">
        <v>2</v>
      </c>
      <c r="D44" s="78">
        <v>0</v>
      </c>
      <c r="E44" s="78">
        <v>0</v>
      </c>
      <c r="F44" s="78">
        <v>2</v>
      </c>
    </row>
    <row r="45" spans="1:6" ht="24" x14ac:dyDescent="0.2">
      <c r="A45" s="78" t="s">
        <v>164</v>
      </c>
      <c r="B45" s="78" t="s">
        <v>195</v>
      </c>
      <c r="C45" s="78">
        <v>3</v>
      </c>
      <c r="D45" s="78">
        <v>2</v>
      </c>
      <c r="E45" s="78">
        <v>0</v>
      </c>
      <c r="F45" s="78">
        <v>6</v>
      </c>
    </row>
    <row r="46" spans="1:6" ht="24" x14ac:dyDescent="0.2">
      <c r="A46" s="78" t="s">
        <v>275</v>
      </c>
      <c r="B46" s="78" t="s">
        <v>190</v>
      </c>
      <c r="C46" s="78">
        <v>2</v>
      </c>
      <c r="D46" s="78">
        <v>0</v>
      </c>
      <c r="E46" s="78">
        <v>0</v>
      </c>
      <c r="F46" s="78">
        <v>2</v>
      </c>
    </row>
    <row r="47" spans="1:6" x14ac:dyDescent="0.2">
      <c r="A47" s="78" t="s">
        <v>165</v>
      </c>
      <c r="B47" s="78" t="s">
        <v>196</v>
      </c>
      <c r="C47" s="78">
        <v>2</v>
      </c>
      <c r="D47" s="78">
        <v>0</v>
      </c>
      <c r="E47" s="78">
        <v>0</v>
      </c>
      <c r="F47" s="78">
        <v>2</v>
      </c>
    </row>
    <row r="48" spans="1:6" ht="24" x14ac:dyDescent="0.2">
      <c r="A48" s="78" t="s">
        <v>167</v>
      </c>
      <c r="B48" s="78" t="s">
        <v>197</v>
      </c>
      <c r="C48" s="78">
        <v>4</v>
      </c>
      <c r="D48" s="78">
        <v>2</v>
      </c>
      <c r="E48" s="78">
        <v>0</v>
      </c>
      <c r="F48" s="78">
        <v>8</v>
      </c>
    </row>
    <row r="49" spans="1:6" x14ac:dyDescent="0.2">
      <c r="A49" s="78" t="s">
        <v>168</v>
      </c>
      <c r="B49" s="78" t="s">
        <v>198</v>
      </c>
      <c r="C49" s="78">
        <v>2</v>
      </c>
      <c r="D49" s="78">
        <v>0</v>
      </c>
      <c r="E49" s="78">
        <v>0</v>
      </c>
      <c r="F49" s="78">
        <v>3</v>
      </c>
    </row>
    <row r="50" spans="1:6" x14ac:dyDescent="0.2">
      <c r="A50" s="78" t="s">
        <v>169</v>
      </c>
      <c r="B50" s="78" t="s">
        <v>284</v>
      </c>
      <c r="C50" s="78">
        <v>3</v>
      </c>
      <c r="D50" s="78">
        <v>0</v>
      </c>
      <c r="E50" s="78">
        <v>0</v>
      </c>
      <c r="F50" s="78">
        <v>4</v>
      </c>
    </row>
    <row r="51" spans="1:6" ht="24" x14ac:dyDescent="0.2">
      <c r="A51" s="78" t="s">
        <v>170</v>
      </c>
      <c r="B51" s="78" t="s">
        <v>199</v>
      </c>
      <c r="C51" s="78">
        <v>3</v>
      </c>
      <c r="D51" s="78">
        <v>6</v>
      </c>
      <c r="E51" s="78">
        <v>0</v>
      </c>
      <c r="F51" s="78">
        <v>0</v>
      </c>
    </row>
    <row r="52" spans="1:6" ht="24" x14ac:dyDescent="0.2">
      <c r="A52" s="78" t="s">
        <v>171</v>
      </c>
      <c r="B52" s="78" t="s">
        <v>200</v>
      </c>
      <c r="C52" s="78">
        <v>3</v>
      </c>
      <c r="D52" s="78">
        <v>0</v>
      </c>
      <c r="E52" s="78">
        <v>0</v>
      </c>
      <c r="F52" s="78">
        <v>4</v>
      </c>
    </row>
    <row r="53" spans="1:6" ht="24" x14ac:dyDescent="0.2">
      <c r="A53" s="78" t="s">
        <v>172</v>
      </c>
      <c r="B53" s="78" t="s">
        <v>201</v>
      </c>
      <c r="C53" s="78">
        <v>3</v>
      </c>
      <c r="D53" s="78">
        <v>0</v>
      </c>
      <c r="E53" s="78">
        <v>0</v>
      </c>
      <c r="F53" s="78">
        <v>0</v>
      </c>
    </row>
    <row r="54" spans="1:6" ht="24" x14ac:dyDescent="0.2">
      <c r="A54" s="78" t="s">
        <v>173</v>
      </c>
      <c r="B54" s="78" t="s">
        <v>202</v>
      </c>
      <c r="C54" s="78">
        <v>3</v>
      </c>
      <c r="D54" s="78">
        <v>0</v>
      </c>
      <c r="E54" s="78">
        <v>0</v>
      </c>
      <c r="F54" s="78">
        <v>3</v>
      </c>
    </row>
    <row r="55" spans="1:6" x14ac:dyDescent="0.2">
      <c r="A55" s="78" t="s">
        <v>174</v>
      </c>
      <c r="B55" s="78" t="s">
        <v>203</v>
      </c>
      <c r="C55" s="78">
        <v>3</v>
      </c>
      <c r="D55" s="78">
        <v>0</v>
      </c>
      <c r="E55" s="78">
        <v>0</v>
      </c>
      <c r="F55" s="78">
        <v>3</v>
      </c>
    </row>
    <row r="56" spans="1:6" x14ac:dyDescent="0.2">
      <c r="A56" s="78" t="s">
        <v>175</v>
      </c>
      <c r="B56" s="78" t="s">
        <v>204</v>
      </c>
      <c r="C56" s="78">
        <v>2</v>
      </c>
      <c r="D56" s="78">
        <v>0</v>
      </c>
      <c r="E56" s="78">
        <v>0</v>
      </c>
      <c r="F56" s="78">
        <v>2</v>
      </c>
    </row>
    <row r="57" spans="1:6" ht="24" x14ac:dyDescent="0.2">
      <c r="A57" s="78" t="s">
        <v>176</v>
      </c>
      <c r="B57" s="78" t="s">
        <v>205</v>
      </c>
      <c r="C57" s="78">
        <v>4</v>
      </c>
      <c r="D57" s="78">
        <v>6</v>
      </c>
      <c r="E57" s="78">
        <v>0</v>
      </c>
      <c r="F57" s="78">
        <v>8</v>
      </c>
    </row>
    <row r="58" spans="1:6" x14ac:dyDescent="0.2">
      <c r="A58" s="78" t="s">
        <v>177</v>
      </c>
      <c r="B58" s="78" t="s">
        <v>86</v>
      </c>
      <c r="C58" s="78">
        <v>2</v>
      </c>
      <c r="D58" s="78">
        <v>0</v>
      </c>
      <c r="E58" s="78">
        <v>0</v>
      </c>
      <c r="F58" s="78">
        <v>2</v>
      </c>
    </row>
    <row r="59" spans="1:6" x14ac:dyDescent="0.2">
      <c r="A59" s="78" t="s">
        <v>178</v>
      </c>
      <c r="B59" s="78" t="s">
        <v>206</v>
      </c>
      <c r="C59" s="78">
        <v>2</v>
      </c>
      <c r="D59" s="78">
        <v>0</v>
      </c>
      <c r="E59" s="78">
        <v>0</v>
      </c>
      <c r="F59" s="78">
        <v>3</v>
      </c>
    </row>
    <row r="60" spans="1:6" x14ac:dyDescent="0.2">
      <c r="A60" s="78" t="s">
        <v>179</v>
      </c>
      <c r="B60" s="78" t="s">
        <v>207</v>
      </c>
      <c r="C60" s="78">
        <v>2</v>
      </c>
      <c r="D60" s="78">
        <v>0</v>
      </c>
      <c r="E60" s="78">
        <v>0</v>
      </c>
      <c r="F60" s="78">
        <v>0</v>
      </c>
    </row>
    <row r="61" spans="1:6" ht="24" x14ac:dyDescent="0.2">
      <c r="A61" s="78" t="s">
        <v>180</v>
      </c>
      <c r="B61" s="78" t="s">
        <v>125</v>
      </c>
      <c r="C61" s="78">
        <v>2</v>
      </c>
      <c r="D61" s="78">
        <v>0</v>
      </c>
      <c r="E61" s="78">
        <v>0</v>
      </c>
      <c r="F61" s="78">
        <v>3</v>
      </c>
    </row>
    <row r="62" spans="1:6" ht="24" x14ac:dyDescent="0.2">
      <c r="A62" s="78" t="s">
        <v>181</v>
      </c>
      <c r="B62" s="78" t="s">
        <v>127</v>
      </c>
      <c r="C62" s="78">
        <v>2</v>
      </c>
      <c r="D62" s="78">
        <v>0</v>
      </c>
      <c r="E62" s="78">
        <v>0</v>
      </c>
      <c r="F62" s="78">
        <v>3</v>
      </c>
    </row>
    <row r="63" spans="1:6" ht="24" x14ac:dyDescent="0.2">
      <c r="A63" s="78" t="s">
        <v>182</v>
      </c>
      <c r="B63" s="78" t="s">
        <v>208</v>
      </c>
      <c r="C63" s="78">
        <v>2</v>
      </c>
      <c r="D63" s="78">
        <v>0</v>
      </c>
      <c r="E63" s="78">
        <v>0</v>
      </c>
      <c r="F63" s="78">
        <v>2</v>
      </c>
    </row>
    <row r="64" spans="1:6" x14ac:dyDescent="0.2">
      <c r="A64" s="78" t="s">
        <v>183</v>
      </c>
      <c r="B64" s="78" t="s">
        <v>285</v>
      </c>
      <c r="C64" s="78">
        <v>2</v>
      </c>
      <c r="D64" s="78">
        <v>0</v>
      </c>
      <c r="E64" s="78">
        <v>0</v>
      </c>
      <c r="F64" s="78">
        <v>2</v>
      </c>
    </row>
    <row r="65" spans="1:6" ht="24" x14ac:dyDescent="0.2">
      <c r="A65" s="78" t="s">
        <v>184</v>
      </c>
      <c r="B65" s="78" t="s">
        <v>139</v>
      </c>
      <c r="C65" s="78">
        <v>2</v>
      </c>
      <c r="D65" s="78">
        <v>0</v>
      </c>
      <c r="E65" s="78">
        <v>0</v>
      </c>
      <c r="F65" s="78">
        <v>0</v>
      </c>
    </row>
    <row r="66" spans="1:6" x14ac:dyDescent="0.2">
      <c r="A66" s="78" t="s">
        <v>185</v>
      </c>
      <c r="B66" s="78" t="s">
        <v>209</v>
      </c>
      <c r="C66" s="78">
        <v>3</v>
      </c>
      <c r="D66" s="78">
        <v>0</v>
      </c>
      <c r="E66" s="78">
        <v>0</v>
      </c>
      <c r="F66" s="78">
        <v>3</v>
      </c>
    </row>
    <row r="67" spans="1:6" ht="24" x14ac:dyDescent="0.2">
      <c r="A67" s="78" t="s">
        <v>186</v>
      </c>
      <c r="B67" s="78" t="s">
        <v>210</v>
      </c>
      <c r="C67" s="78">
        <v>3</v>
      </c>
      <c r="D67" s="78">
        <v>0</v>
      </c>
      <c r="E67" s="78">
        <v>0</v>
      </c>
      <c r="F67" s="78">
        <v>3</v>
      </c>
    </row>
    <row r="68" spans="1:6" x14ac:dyDescent="0.2">
      <c r="A68" s="78" t="s">
        <v>187</v>
      </c>
      <c r="B68" s="78" t="s">
        <v>152</v>
      </c>
      <c r="C68" s="78">
        <v>2</v>
      </c>
      <c r="D68" s="78">
        <v>0</v>
      </c>
      <c r="E68" s="78">
        <v>0</v>
      </c>
      <c r="F68" s="78">
        <v>2</v>
      </c>
    </row>
    <row r="69" spans="1:6" ht="24" x14ac:dyDescent="0.2">
      <c r="A69" s="78" t="s">
        <v>188</v>
      </c>
      <c r="B69" s="78" t="s">
        <v>286</v>
      </c>
      <c r="C69" s="78">
        <v>2</v>
      </c>
      <c r="D69" s="78">
        <v>0</v>
      </c>
      <c r="E69" s="78">
        <v>0</v>
      </c>
      <c r="F69" s="78">
        <v>2</v>
      </c>
    </row>
    <row r="70" spans="1:6" x14ac:dyDescent="0.2">
      <c r="A70" s="78" t="s">
        <v>160</v>
      </c>
      <c r="B70" s="78" t="s">
        <v>242</v>
      </c>
      <c r="C70" s="78">
        <v>3</v>
      </c>
      <c r="D70" s="78">
        <v>0</v>
      </c>
      <c r="E70" s="78">
        <v>0</v>
      </c>
      <c r="F70" s="78">
        <v>0</v>
      </c>
    </row>
    <row r="71" spans="1:6" ht="24" x14ac:dyDescent="0.2">
      <c r="A71" s="78" t="s">
        <v>212</v>
      </c>
      <c r="B71" s="78" t="s">
        <v>243</v>
      </c>
      <c r="C71" s="78">
        <v>4</v>
      </c>
      <c r="D71" s="78">
        <v>0</v>
      </c>
      <c r="E71" s="78">
        <v>0</v>
      </c>
      <c r="F71" s="78">
        <v>4</v>
      </c>
    </row>
    <row r="72" spans="1:6" x14ac:dyDescent="0.2">
      <c r="A72" s="78" t="s">
        <v>161</v>
      </c>
      <c r="B72" s="78" t="s">
        <v>244</v>
      </c>
      <c r="C72" s="78">
        <v>3</v>
      </c>
      <c r="D72" s="78">
        <v>0</v>
      </c>
      <c r="E72" s="78">
        <v>0</v>
      </c>
      <c r="F72" s="78">
        <v>4</v>
      </c>
    </row>
    <row r="73" spans="1:6" x14ac:dyDescent="0.2">
      <c r="A73" s="78" t="s">
        <v>213</v>
      </c>
      <c r="B73" s="78" t="s">
        <v>245</v>
      </c>
      <c r="C73" s="78">
        <v>3</v>
      </c>
      <c r="D73" s="78">
        <v>0</v>
      </c>
      <c r="E73" s="78">
        <v>0</v>
      </c>
      <c r="F73" s="78">
        <v>3</v>
      </c>
    </row>
    <row r="74" spans="1:6" ht="24" x14ac:dyDescent="0.2">
      <c r="A74" s="78" t="s">
        <v>217</v>
      </c>
      <c r="B74" s="78" t="s">
        <v>247</v>
      </c>
      <c r="C74" s="78">
        <v>4</v>
      </c>
      <c r="D74" s="78">
        <v>0</v>
      </c>
      <c r="E74" s="78">
        <v>0</v>
      </c>
      <c r="F74" s="78">
        <v>4</v>
      </c>
    </row>
    <row r="75" spans="1:6" ht="24" x14ac:dyDescent="0.2">
      <c r="A75" s="78" t="s">
        <v>218</v>
      </c>
      <c r="B75" s="78" t="s">
        <v>248</v>
      </c>
      <c r="C75" s="78">
        <v>2</v>
      </c>
      <c r="D75" s="78">
        <v>1</v>
      </c>
      <c r="E75" s="78">
        <v>0</v>
      </c>
      <c r="F75" s="78">
        <v>5</v>
      </c>
    </row>
    <row r="76" spans="1:6" x14ac:dyDescent="0.2">
      <c r="A76" s="78" t="s">
        <v>219</v>
      </c>
      <c r="B76" s="78" t="s">
        <v>249</v>
      </c>
      <c r="C76" s="78">
        <v>4</v>
      </c>
      <c r="D76" s="78">
        <v>0</v>
      </c>
      <c r="E76" s="78">
        <v>0</v>
      </c>
      <c r="F76" s="78">
        <v>6</v>
      </c>
    </row>
    <row r="77" spans="1:6" x14ac:dyDescent="0.2">
      <c r="A77" s="78" t="s">
        <v>175</v>
      </c>
      <c r="B77" s="78" t="s">
        <v>250</v>
      </c>
      <c r="C77" s="78">
        <v>2</v>
      </c>
      <c r="D77" s="78">
        <v>1</v>
      </c>
      <c r="E77" s="78">
        <v>0</v>
      </c>
      <c r="F77" s="78">
        <v>3</v>
      </c>
    </row>
    <row r="78" spans="1:6" ht="36" x14ac:dyDescent="0.2">
      <c r="A78" s="78" t="s">
        <v>222</v>
      </c>
      <c r="B78" s="78" t="s">
        <v>252</v>
      </c>
      <c r="C78" s="78">
        <v>4</v>
      </c>
      <c r="D78" s="78">
        <v>6</v>
      </c>
      <c r="E78" s="78">
        <v>0</v>
      </c>
      <c r="F78" s="78">
        <v>8</v>
      </c>
    </row>
    <row r="79" spans="1:6" ht="24" x14ac:dyDescent="0.2">
      <c r="A79" s="78" t="s">
        <v>223</v>
      </c>
      <c r="B79" s="78" t="s">
        <v>253</v>
      </c>
      <c r="C79" s="78">
        <v>2</v>
      </c>
      <c r="D79" s="78">
        <v>0</v>
      </c>
      <c r="E79" s="78">
        <v>0</v>
      </c>
      <c r="F79" s="78">
        <v>3</v>
      </c>
    </row>
    <row r="80" spans="1:6" x14ac:dyDescent="0.2">
      <c r="A80" s="78" t="s">
        <v>169</v>
      </c>
      <c r="B80" s="78" t="s">
        <v>254</v>
      </c>
      <c r="C80" s="78">
        <v>2</v>
      </c>
      <c r="D80" s="78">
        <v>0</v>
      </c>
      <c r="E80" s="78">
        <v>0</v>
      </c>
      <c r="F80" s="78">
        <v>3</v>
      </c>
    </row>
    <row r="81" spans="1:6" ht="24" x14ac:dyDescent="0.2">
      <c r="A81" s="78" t="s">
        <v>224</v>
      </c>
      <c r="B81" s="78" t="s">
        <v>255</v>
      </c>
      <c r="C81" s="78">
        <v>2</v>
      </c>
      <c r="D81" s="78">
        <v>0</v>
      </c>
      <c r="E81" s="78">
        <v>0</v>
      </c>
      <c r="F81" s="78">
        <v>0</v>
      </c>
    </row>
    <row r="82" spans="1:6" ht="36" x14ac:dyDescent="0.2">
      <c r="A82" s="78" t="s">
        <v>225</v>
      </c>
      <c r="B82" s="78" t="s">
        <v>256</v>
      </c>
      <c r="C82" s="78">
        <v>3</v>
      </c>
      <c r="D82" s="78">
        <v>0</v>
      </c>
      <c r="E82" s="78">
        <v>0</v>
      </c>
      <c r="F82" s="78">
        <v>5</v>
      </c>
    </row>
    <row r="83" spans="1:6" x14ac:dyDescent="0.2">
      <c r="A83" s="78" t="s">
        <v>227</v>
      </c>
      <c r="B83" s="78" t="s">
        <v>257</v>
      </c>
      <c r="C83" s="78">
        <v>2</v>
      </c>
      <c r="D83" s="78">
        <v>0</v>
      </c>
      <c r="E83" s="78">
        <v>0</v>
      </c>
      <c r="F83" s="78">
        <v>0</v>
      </c>
    </row>
    <row r="84" spans="1:6" x14ac:dyDescent="0.2">
      <c r="A84" s="78" t="s">
        <v>228</v>
      </c>
      <c r="B84" s="78" t="s">
        <v>258</v>
      </c>
      <c r="C84" s="78">
        <v>2</v>
      </c>
      <c r="D84" s="78">
        <v>0</v>
      </c>
      <c r="E84" s="78">
        <v>0</v>
      </c>
      <c r="F84" s="78">
        <v>3</v>
      </c>
    </row>
    <row r="85" spans="1:6" ht="24" x14ac:dyDescent="0.2">
      <c r="A85" s="78" t="s">
        <v>229</v>
      </c>
      <c r="B85" s="78" t="s">
        <v>259</v>
      </c>
      <c r="C85" s="78">
        <v>2</v>
      </c>
      <c r="D85" s="78">
        <v>0</v>
      </c>
      <c r="E85" s="78">
        <v>0</v>
      </c>
      <c r="F85" s="78">
        <v>3</v>
      </c>
    </row>
    <row r="86" spans="1:6" x14ac:dyDescent="0.2">
      <c r="A86" s="78" t="s">
        <v>230</v>
      </c>
      <c r="B86" s="78" t="s">
        <v>260</v>
      </c>
      <c r="C86" s="78">
        <v>2</v>
      </c>
      <c r="D86" s="78">
        <v>0</v>
      </c>
      <c r="E86" s="78">
        <v>0</v>
      </c>
      <c r="F86" s="78">
        <v>3</v>
      </c>
    </row>
    <row r="87" spans="1:6" ht="24" x14ac:dyDescent="0.2">
      <c r="A87" s="78" t="s">
        <v>231</v>
      </c>
      <c r="B87" s="78" t="s">
        <v>261</v>
      </c>
      <c r="C87" s="78">
        <v>2</v>
      </c>
      <c r="D87" s="78">
        <v>0</v>
      </c>
      <c r="E87" s="78">
        <v>0</v>
      </c>
      <c r="F87" s="78">
        <v>3</v>
      </c>
    </row>
    <row r="88" spans="1:6" x14ac:dyDescent="0.2">
      <c r="A88" s="78" t="s">
        <v>232</v>
      </c>
      <c r="B88" s="78" t="s">
        <v>262</v>
      </c>
      <c r="C88" s="78">
        <v>2</v>
      </c>
      <c r="D88" s="78">
        <v>0</v>
      </c>
      <c r="E88" s="78">
        <v>0</v>
      </c>
      <c r="F88" s="78">
        <v>3</v>
      </c>
    </row>
    <row r="89" spans="1:6" ht="24" x14ac:dyDescent="0.2">
      <c r="A89" s="78" t="s">
        <v>188</v>
      </c>
      <c r="B89" s="78" t="s">
        <v>263</v>
      </c>
      <c r="C89" s="78">
        <v>2</v>
      </c>
      <c r="D89" s="78">
        <v>0</v>
      </c>
      <c r="E89" s="78">
        <v>0</v>
      </c>
      <c r="F89" s="78">
        <v>3</v>
      </c>
    </row>
    <row r="90" spans="1:6" x14ac:dyDescent="0.2">
      <c r="A90" s="78" t="s">
        <v>183</v>
      </c>
      <c r="B90" s="78" t="s">
        <v>264</v>
      </c>
      <c r="C90" s="78">
        <v>2</v>
      </c>
      <c r="D90" s="78">
        <v>0</v>
      </c>
      <c r="E90" s="78">
        <v>0</v>
      </c>
      <c r="F90" s="78">
        <v>2</v>
      </c>
    </row>
    <row r="91" spans="1:6" x14ac:dyDescent="0.2">
      <c r="A91" s="78" t="s">
        <v>233</v>
      </c>
      <c r="B91" s="78" t="s">
        <v>265</v>
      </c>
      <c r="C91" s="78">
        <v>2</v>
      </c>
      <c r="D91" s="78">
        <v>0</v>
      </c>
      <c r="E91" s="78">
        <v>0</v>
      </c>
      <c r="F91" s="78">
        <v>2</v>
      </c>
    </row>
    <row r="92" spans="1:6" x14ac:dyDescent="0.2">
      <c r="A92" s="78" t="s">
        <v>234</v>
      </c>
      <c r="B92" s="78" t="s">
        <v>266</v>
      </c>
      <c r="C92" s="78">
        <v>2</v>
      </c>
      <c r="D92" s="78">
        <v>0</v>
      </c>
      <c r="E92" s="78">
        <v>0</v>
      </c>
      <c r="F92" s="78">
        <v>2</v>
      </c>
    </row>
    <row r="93" spans="1:6" x14ac:dyDescent="0.2">
      <c r="A93" s="78" t="s">
        <v>235</v>
      </c>
      <c r="B93" s="78" t="s">
        <v>192</v>
      </c>
      <c r="C93" s="78">
        <v>2</v>
      </c>
      <c r="D93" s="78">
        <v>0</v>
      </c>
      <c r="E93" s="78">
        <v>0</v>
      </c>
      <c r="F93" s="78">
        <v>2</v>
      </c>
    </row>
    <row r="94" spans="1:6" x14ac:dyDescent="0.2">
      <c r="A94" s="78" t="s">
        <v>236</v>
      </c>
      <c r="B94" s="78" t="s">
        <v>267</v>
      </c>
      <c r="C94" s="78">
        <v>2</v>
      </c>
      <c r="D94" s="78">
        <v>0</v>
      </c>
      <c r="E94" s="78">
        <v>0</v>
      </c>
      <c r="F94" s="78">
        <v>0</v>
      </c>
    </row>
    <row r="95" spans="1:6" x14ac:dyDescent="0.2">
      <c r="A95" s="78" t="s">
        <v>237</v>
      </c>
      <c r="B95" s="78" t="s">
        <v>268</v>
      </c>
      <c r="C95" s="78">
        <v>2</v>
      </c>
      <c r="D95" s="78">
        <v>0</v>
      </c>
      <c r="E95" s="78">
        <v>0</v>
      </c>
      <c r="F95" s="78">
        <v>0</v>
      </c>
    </row>
    <row r="96" spans="1:6" ht="24" x14ac:dyDescent="0.2">
      <c r="A96" s="78" t="s">
        <v>238</v>
      </c>
      <c r="B96" s="78" t="s">
        <v>269</v>
      </c>
      <c r="C96" s="78">
        <v>1</v>
      </c>
      <c r="D96" s="78">
        <v>2</v>
      </c>
      <c r="E96" s="78">
        <v>0</v>
      </c>
      <c r="F96" s="78">
        <v>0</v>
      </c>
    </row>
    <row r="97" spans="1:6" ht="24" x14ac:dyDescent="0.2">
      <c r="A97" s="78" t="s">
        <v>239</v>
      </c>
      <c r="B97" s="78" t="s">
        <v>270</v>
      </c>
      <c r="C97" s="78">
        <v>2</v>
      </c>
      <c r="D97" s="78">
        <v>0</v>
      </c>
      <c r="E97" s="78">
        <v>0</v>
      </c>
      <c r="F97" s="78">
        <v>0</v>
      </c>
    </row>
    <row r="98" spans="1:6" ht="24" x14ac:dyDescent="0.2">
      <c r="A98" s="78" t="s">
        <v>240</v>
      </c>
      <c r="B98" s="78" t="s">
        <v>271</v>
      </c>
      <c r="C98" s="78">
        <v>2</v>
      </c>
      <c r="D98" s="78">
        <v>0</v>
      </c>
      <c r="E98" s="78">
        <v>0</v>
      </c>
      <c r="F98" s="78">
        <v>0</v>
      </c>
    </row>
    <row r="99" spans="1:6" x14ac:dyDescent="0.2">
      <c r="A99" s="78" t="s">
        <v>241</v>
      </c>
      <c r="B99" s="78" t="s">
        <v>272</v>
      </c>
      <c r="C99" s="78">
        <v>2</v>
      </c>
      <c r="D99" s="78">
        <v>0</v>
      </c>
      <c r="E99" s="78">
        <v>0</v>
      </c>
      <c r="F99" s="78">
        <v>0</v>
      </c>
    </row>
    <row r="176" spans="2:2" x14ac:dyDescent="0.2">
      <c r="B176" s="83">
        <v>42370</v>
      </c>
    </row>
    <row r="177" spans="2:2" x14ac:dyDescent="0.2">
      <c r="B177" s="83">
        <v>42483</v>
      </c>
    </row>
    <row r="178" spans="2:2" x14ac:dyDescent="0.2">
      <c r="B178" s="83">
        <v>42491</v>
      </c>
    </row>
    <row r="179" spans="2:2" x14ac:dyDescent="0.2">
      <c r="B179" s="83">
        <v>42509</v>
      </c>
    </row>
    <row r="180" spans="2:2" x14ac:dyDescent="0.2">
      <c r="B180" s="83">
        <v>42555</v>
      </c>
    </row>
    <row r="181" spans="2:2" x14ac:dyDescent="0.2">
      <c r="B181" s="83">
        <v>42556</v>
      </c>
    </row>
    <row r="182" spans="2:2" x14ac:dyDescent="0.2">
      <c r="B182" s="83">
        <v>42557</v>
      </c>
    </row>
    <row r="183" spans="2:2" x14ac:dyDescent="0.2">
      <c r="B183" s="83">
        <v>42558</v>
      </c>
    </row>
    <row r="184" spans="2:2" x14ac:dyDescent="0.2">
      <c r="B184" s="83">
        <v>42612</v>
      </c>
    </row>
    <row r="185" spans="2:2" x14ac:dyDescent="0.2">
      <c r="B185" s="83">
        <v>42624</v>
      </c>
    </row>
    <row r="186" spans="2:2" x14ac:dyDescent="0.2">
      <c r="B186" s="83">
        <v>42625</v>
      </c>
    </row>
    <row r="187" spans="2:2" x14ac:dyDescent="0.2">
      <c r="B187" s="83">
        <v>42626</v>
      </c>
    </row>
    <row r="188" spans="2:2" x14ac:dyDescent="0.2">
      <c r="B188" s="83">
        <v>42627</v>
      </c>
    </row>
    <row r="189" spans="2:2" x14ac:dyDescent="0.2">
      <c r="B189" s="83">
        <v>42628</v>
      </c>
    </row>
    <row r="190" spans="2:2" x14ac:dyDescent="0.2">
      <c r="B190" s="83">
        <v>42672</v>
      </c>
    </row>
  </sheetData>
  <sortState ref="B2:G111">
    <sortCondition ref="B2:B111"/>
  </sortState>
  <conditionalFormatting sqref="B176:B190">
    <cfRule type="expression" dxfId="1" priority="1">
      <formula>WEEKDAY(I$4,2)&gt;5</formula>
    </cfRule>
    <cfRule type="expression" dxfId="0" priority="2">
      <formula>"EĞERSAY(DERSLER!$I$26:$I$41;OCAK!$Z$3)=1"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3"/>
  <sheetViews>
    <sheetView workbookViewId="0">
      <selection activeCell="H20" sqref="H20"/>
    </sheetView>
  </sheetViews>
  <sheetFormatPr defaultColWidth="26.5703125" defaultRowHeight="12.75" x14ac:dyDescent="0.2"/>
  <cols>
    <col min="2" max="2" width="7.85546875" bestFit="1" customWidth="1"/>
    <col min="3" max="4" width="2.140625" bestFit="1" customWidth="1"/>
    <col min="5" max="5" width="2" bestFit="1" customWidth="1"/>
    <col min="6" max="6" width="5.42578125" bestFit="1" customWidth="1"/>
  </cols>
  <sheetData>
    <row r="4" spans="1:7" x14ac:dyDescent="0.2">
      <c r="C4" s="215"/>
      <c r="D4" s="215"/>
      <c r="E4" s="215"/>
      <c r="F4" s="215"/>
      <c r="G4" s="215"/>
    </row>
    <row r="5" spans="1:7" x14ac:dyDescent="0.2">
      <c r="A5" s="82" t="s">
        <v>160</v>
      </c>
      <c r="B5" t="s">
        <v>242</v>
      </c>
      <c r="C5" s="82">
        <v>3</v>
      </c>
      <c r="D5" s="82">
        <v>0</v>
      </c>
      <c r="E5" s="82">
        <v>0</v>
      </c>
      <c r="F5" s="82">
        <v>4</v>
      </c>
    </row>
    <row r="6" spans="1:7" ht="24" x14ac:dyDescent="0.2">
      <c r="A6" s="82" t="s">
        <v>211</v>
      </c>
      <c r="B6" t="s">
        <v>190</v>
      </c>
      <c r="C6" s="82">
        <v>2</v>
      </c>
      <c r="D6" s="82">
        <v>0</v>
      </c>
      <c r="E6" s="82">
        <v>0</v>
      </c>
      <c r="F6" s="82">
        <v>2</v>
      </c>
    </row>
    <row r="7" spans="1:7" ht="24" x14ac:dyDescent="0.2">
      <c r="A7" s="82" t="s">
        <v>212</v>
      </c>
      <c r="B7" t="s">
        <v>243</v>
      </c>
      <c r="C7" s="82">
        <v>4</v>
      </c>
      <c r="D7" s="82">
        <v>0</v>
      </c>
      <c r="E7" s="82">
        <v>0</v>
      </c>
      <c r="F7" s="82">
        <v>4</v>
      </c>
    </row>
    <row r="8" spans="1:7" x14ac:dyDescent="0.2">
      <c r="A8" s="82" t="s">
        <v>161</v>
      </c>
      <c r="B8" t="s">
        <v>244</v>
      </c>
      <c r="C8" s="82">
        <v>3</v>
      </c>
      <c r="D8" s="82">
        <v>0</v>
      </c>
      <c r="E8" s="82">
        <v>0</v>
      </c>
      <c r="F8" s="82">
        <v>4</v>
      </c>
    </row>
    <row r="9" spans="1:7" x14ac:dyDescent="0.2">
      <c r="A9" s="82" t="s">
        <v>213</v>
      </c>
      <c r="B9" t="s">
        <v>245</v>
      </c>
      <c r="C9" s="82">
        <v>3</v>
      </c>
      <c r="D9" s="82">
        <v>0</v>
      </c>
      <c r="E9" s="82">
        <v>0</v>
      </c>
      <c r="F9" s="82">
        <v>3</v>
      </c>
    </row>
    <row r="10" spans="1:7" x14ac:dyDescent="0.2">
      <c r="A10" s="82" t="s">
        <v>162</v>
      </c>
      <c r="B10" t="s">
        <v>192</v>
      </c>
      <c r="C10" s="82">
        <v>0</v>
      </c>
      <c r="D10" s="82">
        <v>0</v>
      </c>
      <c r="E10" s="82">
        <v>0</v>
      </c>
      <c r="F10" s="82">
        <v>0</v>
      </c>
    </row>
    <row r="11" spans="1:7" x14ac:dyDescent="0.2">
      <c r="A11" s="82" t="s">
        <v>214</v>
      </c>
      <c r="B11" t="s">
        <v>109</v>
      </c>
      <c r="C11" s="82">
        <v>2</v>
      </c>
      <c r="D11" s="82">
        <v>0</v>
      </c>
      <c r="E11" s="82">
        <v>0</v>
      </c>
      <c r="F11" s="82">
        <v>2</v>
      </c>
    </row>
    <row r="12" spans="1:7" x14ac:dyDescent="0.2">
      <c r="A12" s="82" t="s">
        <v>215</v>
      </c>
      <c r="B12" t="s">
        <v>246</v>
      </c>
      <c r="C12" s="82">
        <v>2</v>
      </c>
      <c r="D12" s="82">
        <v>0</v>
      </c>
      <c r="E12" s="82">
        <v>0</v>
      </c>
      <c r="F12" s="82">
        <v>2</v>
      </c>
    </row>
    <row r="13" spans="1:7" ht="24" x14ac:dyDescent="0.2">
      <c r="A13" s="82" t="s">
        <v>216</v>
      </c>
      <c r="B13" t="s">
        <v>190</v>
      </c>
      <c r="C13" s="82">
        <v>2</v>
      </c>
      <c r="D13" s="82">
        <v>0</v>
      </c>
      <c r="E13" s="82">
        <v>0</v>
      </c>
      <c r="F13" s="82">
        <v>2</v>
      </c>
    </row>
    <row r="14" spans="1:7" ht="24" x14ac:dyDescent="0.2">
      <c r="A14" s="82" t="s">
        <v>217</v>
      </c>
      <c r="B14" t="s">
        <v>247</v>
      </c>
      <c r="C14" s="82">
        <v>4</v>
      </c>
      <c r="D14" s="82">
        <v>0</v>
      </c>
      <c r="E14" s="82">
        <v>0</v>
      </c>
      <c r="F14" s="82">
        <v>4</v>
      </c>
    </row>
    <row r="15" spans="1:7" ht="24" x14ac:dyDescent="0.2">
      <c r="A15" s="82" t="s">
        <v>218</v>
      </c>
      <c r="B15" t="s">
        <v>248</v>
      </c>
      <c r="C15" s="82">
        <v>2</v>
      </c>
      <c r="D15" s="82">
        <v>1</v>
      </c>
      <c r="E15" s="82">
        <v>0</v>
      </c>
      <c r="F15" s="82">
        <v>5</v>
      </c>
    </row>
    <row r="16" spans="1:7" x14ac:dyDescent="0.2">
      <c r="A16" s="82" t="s">
        <v>219</v>
      </c>
      <c r="B16" t="s">
        <v>249</v>
      </c>
      <c r="C16" s="82">
        <v>4</v>
      </c>
      <c r="D16" s="82">
        <v>0</v>
      </c>
      <c r="E16" s="82">
        <v>0</v>
      </c>
      <c r="F16" s="82">
        <v>6</v>
      </c>
    </row>
    <row r="17" spans="1:6" x14ac:dyDescent="0.2">
      <c r="A17" s="82" t="s">
        <v>175</v>
      </c>
      <c r="B17" t="s">
        <v>250</v>
      </c>
      <c r="C17" s="82">
        <v>2</v>
      </c>
      <c r="D17" s="82">
        <v>1</v>
      </c>
      <c r="E17" s="82">
        <v>0</v>
      </c>
      <c r="F17" s="82">
        <v>3</v>
      </c>
    </row>
    <row r="18" spans="1:6" x14ac:dyDescent="0.2">
      <c r="A18" s="82" t="s">
        <v>166</v>
      </c>
      <c r="B18" t="s">
        <v>192</v>
      </c>
      <c r="C18" s="82">
        <v>0</v>
      </c>
      <c r="D18" s="82">
        <v>0</v>
      </c>
      <c r="E18" s="82">
        <v>0</v>
      </c>
      <c r="F18" s="82">
        <v>0</v>
      </c>
    </row>
    <row r="19" spans="1:6" x14ac:dyDescent="0.2">
      <c r="A19" s="82" t="s">
        <v>220</v>
      </c>
      <c r="B19" t="s">
        <v>123</v>
      </c>
      <c r="C19" s="82">
        <v>2</v>
      </c>
      <c r="D19" s="82">
        <v>0</v>
      </c>
      <c r="E19" s="82">
        <v>0</v>
      </c>
      <c r="F19" s="82">
        <v>2</v>
      </c>
    </row>
    <row r="20" spans="1:6" x14ac:dyDescent="0.2">
      <c r="A20" s="82" t="s">
        <v>221</v>
      </c>
      <c r="B20" t="s">
        <v>251</v>
      </c>
      <c r="C20" s="82">
        <v>2</v>
      </c>
      <c r="D20" s="82">
        <v>0</v>
      </c>
      <c r="E20" s="82">
        <v>0</v>
      </c>
      <c r="F20" s="82">
        <v>2</v>
      </c>
    </row>
    <row r="21" spans="1:6" ht="36" x14ac:dyDescent="0.2">
      <c r="A21" s="82" t="s">
        <v>222</v>
      </c>
      <c r="B21" t="s">
        <v>252</v>
      </c>
      <c r="C21" s="82">
        <v>4</v>
      </c>
      <c r="D21" s="82">
        <v>6</v>
      </c>
      <c r="E21" s="82">
        <v>0</v>
      </c>
      <c r="F21" s="82">
        <v>8</v>
      </c>
    </row>
    <row r="22" spans="1:6" x14ac:dyDescent="0.2">
      <c r="A22" s="82" t="s">
        <v>223</v>
      </c>
      <c r="B22" t="s">
        <v>253</v>
      </c>
      <c r="C22" s="82">
        <v>2</v>
      </c>
      <c r="D22" s="82">
        <v>0</v>
      </c>
      <c r="E22" s="82">
        <v>0</v>
      </c>
      <c r="F22" s="82">
        <v>0</v>
      </c>
    </row>
    <row r="23" spans="1:6" x14ac:dyDescent="0.2">
      <c r="A23" s="82" t="s">
        <v>169</v>
      </c>
      <c r="B23" t="s">
        <v>254</v>
      </c>
      <c r="C23" s="82">
        <v>2</v>
      </c>
      <c r="D23" s="82">
        <v>0</v>
      </c>
      <c r="E23" s="82">
        <v>0</v>
      </c>
      <c r="F23" s="82">
        <v>3</v>
      </c>
    </row>
    <row r="24" spans="1:6" x14ac:dyDescent="0.2">
      <c r="A24" s="82" t="s">
        <v>224</v>
      </c>
      <c r="B24" t="s">
        <v>255</v>
      </c>
      <c r="C24" s="82">
        <v>2</v>
      </c>
      <c r="D24" s="82">
        <v>0</v>
      </c>
      <c r="E24" s="82">
        <v>0</v>
      </c>
      <c r="F24" s="82">
        <v>0</v>
      </c>
    </row>
    <row r="25" spans="1:6" ht="24" x14ac:dyDescent="0.2">
      <c r="A25" s="82" t="s">
        <v>225</v>
      </c>
      <c r="B25" t="s">
        <v>256</v>
      </c>
      <c r="C25" s="82">
        <v>3</v>
      </c>
      <c r="D25" s="82">
        <v>0</v>
      </c>
      <c r="E25" s="82">
        <v>0</v>
      </c>
      <c r="F25" s="82">
        <v>5</v>
      </c>
    </row>
    <row r="26" spans="1:6" x14ac:dyDescent="0.2">
      <c r="A26" s="82" t="s">
        <v>226</v>
      </c>
      <c r="B26" t="s">
        <v>192</v>
      </c>
      <c r="C26" s="82">
        <v>0</v>
      </c>
      <c r="D26" s="82">
        <v>0</v>
      </c>
      <c r="E26" s="82">
        <v>0</v>
      </c>
      <c r="F26" s="82">
        <v>0</v>
      </c>
    </row>
    <row r="27" spans="1:6" x14ac:dyDescent="0.2">
      <c r="A27" s="82" t="s">
        <v>227</v>
      </c>
      <c r="B27" t="s">
        <v>257</v>
      </c>
      <c r="C27" s="82">
        <v>2</v>
      </c>
      <c r="D27" s="82">
        <v>0</v>
      </c>
      <c r="E27" s="82">
        <v>0</v>
      </c>
      <c r="F27" s="82">
        <v>0</v>
      </c>
    </row>
    <row r="28" spans="1:6" x14ac:dyDescent="0.2">
      <c r="A28" s="82" t="s">
        <v>228</v>
      </c>
      <c r="B28" t="s">
        <v>258</v>
      </c>
      <c r="C28" s="82">
        <v>2</v>
      </c>
      <c r="D28" s="82">
        <v>0</v>
      </c>
      <c r="E28" s="82">
        <v>0</v>
      </c>
      <c r="F28" s="82">
        <v>3</v>
      </c>
    </row>
    <row r="29" spans="1:6" x14ac:dyDescent="0.2">
      <c r="A29" s="82" t="s">
        <v>229</v>
      </c>
      <c r="B29" t="s">
        <v>259</v>
      </c>
      <c r="C29" s="82">
        <v>2</v>
      </c>
      <c r="D29" s="82">
        <v>0</v>
      </c>
      <c r="E29" s="82">
        <v>0</v>
      </c>
      <c r="F29" s="82">
        <v>3</v>
      </c>
    </row>
    <row r="30" spans="1:6" x14ac:dyDescent="0.2">
      <c r="A30" s="82" t="s">
        <v>230</v>
      </c>
      <c r="B30" t="s">
        <v>260</v>
      </c>
      <c r="C30" s="82">
        <v>2</v>
      </c>
      <c r="D30" s="82">
        <v>0</v>
      </c>
      <c r="E30" s="82">
        <v>0</v>
      </c>
      <c r="F30" s="82">
        <v>3</v>
      </c>
    </row>
    <row r="31" spans="1:6" x14ac:dyDescent="0.2">
      <c r="A31" s="82" t="s">
        <v>231</v>
      </c>
      <c r="B31" t="s">
        <v>261</v>
      </c>
      <c r="C31" s="82">
        <v>2</v>
      </c>
      <c r="D31" s="82">
        <v>0</v>
      </c>
      <c r="E31" s="82">
        <v>0</v>
      </c>
      <c r="F31" s="82">
        <v>3</v>
      </c>
    </row>
    <row r="32" spans="1:6" x14ac:dyDescent="0.2">
      <c r="A32" s="82" t="s">
        <v>232</v>
      </c>
      <c r="B32" t="s">
        <v>262</v>
      </c>
      <c r="C32" s="82">
        <v>2</v>
      </c>
      <c r="D32" s="82">
        <v>0</v>
      </c>
      <c r="E32" s="82">
        <v>0</v>
      </c>
      <c r="F32" s="82">
        <v>3</v>
      </c>
    </row>
    <row r="33" spans="1:6" ht="24" x14ac:dyDescent="0.2">
      <c r="A33" s="82" t="s">
        <v>188</v>
      </c>
      <c r="B33" t="s">
        <v>263</v>
      </c>
      <c r="C33" s="82">
        <v>2</v>
      </c>
      <c r="D33" s="82">
        <v>0</v>
      </c>
      <c r="E33" s="82">
        <v>0</v>
      </c>
      <c r="F33" s="82">
        <v>3</v>
      </c>
    </row>
    <row r="34" spans="1:6" x14ac:dyDescent="0.2">
      <c r="A34" s="82" t="s">
        <v>183</v>
      </c>
      <c r="B34" t="s">
        <v>264</v>
      </c>
      <c r="C34" s="82">
        <v>2</v>
      </c>
      <c r="D34" s="82">
        <v>0</v>
      </c>
      <c r="E34" s="82">
        <v>0</v>
      </c>
      <c r="F34" s="82">
        <v>2</v>
      </c>
    </row>
    <row r="35" spans="1:6" x14ac:dyDescent="0.2">
      <c r="A35" s="82" t="s">
        <v>233</v>
      </c>
      <c r="B35" t="s">
        <v>265</v>
      </c>
      <c r="C35" s="82">
        <v>2</v>
      </c>
      <c r="D35" s="82">
        <v>0</v>
      </c>
      <c r="E35" s="82">
        <v>0</v>
      </c>
      <c r="F35" s="82">
        <v>2</v>
      </c>
    </row>
    <row r="36" spans="1:6" x14ac:dyDescent="0.2">
      <c r="A36" s="82" t="s">
        <v>234</v>
      </c>
      <c r="B36" t="s">
        <v>266</v>
      </c>
      <c r="C36" s="82">
        <v>2</v>
      </c>
      <c r="D36" s="82">
        <v>0</v>
      </c>
      <c r="E36" s="82">
        <v>0</v>
      </c>
      <c r="F36" s="82">
        <v>2</v>
      </c>
    </row>
    <row r="37" spans="1:6" x14ac:dyDescent="0.2">
      <c r="A37" s="82" t="s">
        <v>235</v>
      </c>
      <c r="B37" t="s">
        <v>192</v>
      </c>
      <c r="C37" s="82">
        <v>2</v>
      </c>
      <c r="D37" s="82">
        <v>0</v>
      </c>
      <c r="E37" s="82">
        <v>0</v>
      </c>
      <c r="F37" s="82">
        <v>2</v>
      </c>
    </row>
    <row r="38" spans="1:6" x14ac:dyDescent="0.2">
      <c r="A38" s="82" t="s">
        <v>236</v>
      </c>
      <c r="B38" t="s">
        <v>267</v>
      </c>
      <c r="C38" s="82">
        <v>2</v>
      </c>
      <c r="D38" s="82">
        <v>0</v>
      </c>
      <c r="E38" s="82">
        <v>0</v>
      </c>
      <c r="F38" s="82">
        <v>0</v>
      </c>
    </row>
    <row r="39" spans="1:6" x14ac:dyDescent="0.2">
      <c r="A39" s="82" t="s">
        <v>237</v>
      </c>
      <c r="B39" t="s">
        <v>268</v>
      </c>
      <c r="C39" s="82">
        <v>2</v>
      </c>
      <c r="D39" s="82">
        <v>0</v>
      </c>
      <c r="E39" s="82">
        <v>0</v>
      </c>
      <c r="F39" s="82">
        <v>0</v>
      </c>
    </row>
    <row r="40" spans="1:6" ht="24" x14ac:dyDescent="0.2">
      <c r="A40" s="82" t="s">
        <v>238</v>
      </c>
      <c r="B40" t="s">
        <v>269</v>
      </c>
      <c r="C40" s="82">
        <v>1</v>
      </c>
      <c r="D40" s="82">
        <v>2</v>
      </c>
      <c r="E40" s="82">
        <v>0</v>
      </c>
      <c r="F40" s="82">
        <v>0</v>
      </c>
    </row>
    <row r="41" spans="1:6" ht="24" x14ac:dyDescent="0.2">
      <c r="A41" s="82" t="s">
        <v>239</v>
      </c>
      <c r="B41" t="s">
        <v>270</v>
      </c>
      <c r="C41" s="82">
        <v>2</v>
      </c>
      <c r="D41" s="82">
        <v>0</v>
      </c>
      <c r="E41" s="82">
        <v>0</v>
      </c>
      <c r="F41" s="82">
        <v>0</v>
      </c>
    </row>
    <row r="42" spans="1:6" x14ac:dyDescent="0.2">
      <c r="A42" s="82" t="s">
        <v>240</v>
      </c>
      <c r="B42" t="s">
        <v>271</v>
      </c>
      <c r="C42" s="82">
        <v>2</v>
      </c>
      <c r="D42" s="82">
        <v>0</v>
      </c>
      <c r="E42" s="82">
        <v>0</v>
      </c>
      <c r="F42" s="82">
        <v>0</v>
      </c>
    </row>
    <row r="43" spans="1:6" x14ac:dyDescent="0.2">
      <c r="A43" s="82" t="s">
        <v>241</v>
      </c>
      <c r="B43" t="s">
        <v>272</v>
      </c>
      <c r="C43" s="82">
        <v>2</v>
      </c>
      <c r="D43" s="82">
        <v>0</v>
      </c>
      <c r="E43" s="82">
        <v>0</v>
      </c>
      <c r="F43" s="82">
        <v>0</v>
      </c>
    </row>
  </sheetData>
  <mergeCells count="1"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EYLÜL</vt:lpstr>
      <vt:lpstr>EKİM</vt:lpstr>
      <vt:lpstr>OCAK</vt:lpstr>
      <vt:lpstr>DERSLER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MehmetÖZDEMİR</dc:creator>
  <cp:lastModifiedBy> </cp:lastModifiedBy>
  <cp:lastPrinted>2016-01-15T19:38:19Z</cp:lastPrinted>
  <dcterms:created xsi:type="dcterms:W3CDTF">2001-06-06T18:09:11Z</dcterms:created>
  <dcterms:modified xsi:type="dcterms:W3CDTF">2016-01-15T20:26:26Z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194D19E9">
    <vt:lpwstr/>
  </property>
  <property fmtid="{D5CDD505-2E9C-101B-9397-08002B2CF9AE}" pid="6" name="IVID1C6114ED">
    <vt:lpwstr/>
  </property>
  <property fmtid="{D5CDD505-2E9C-101B-9397-08002B2CF9AE}" pid="7" name="IVID133614F5">
    <vt:lpwstr/>
  </property>
  <property fmtid="{D5CDD505-2E9C-101B-9397-08002B2CF9AE}" pid="8" name="IVID390AE5CD">
    <vt:lpwstr/>
  </property>
  <property fmtid="{D5CDD505-2E9C-101B-9397-08002B2CF9AE}" pid="9" name="IVID146111E8">
    <vt:lpwstr/>
  </property>
  <property fmtid="{D5CDD505-2E9C-101B-9397-08002B2CF9AE}" pid="10" name="IVID397213FB">
    <vt:lpwstr/>
  </property>
  <property fmtid="{D5CDD505-2E9C-101B-9397-08002B2CF9AE}" pid="11" name="IVID39601401">
    <vt:lpwstr/>
  </property>
  <property fmtid="{D5CDD505-2E9C-101B-9397-08002B2CF9AE}" pid="12" name="IVID311711DC">
    <vt:lpwstr/>
  </property>
  <property fmtid="{D5CDD505-2E9C-101B-9397-08002B2CF9AE}" pid="13" name="IVID372C14E5">
    <vt:lpwstr/>
  </property>
  <property fmtid="{D5CDD505-2E9C-101B-9397-08002B2CF9AE}" pid="14" name="IVID132014E4">
    <vt:lpwstr/>
  </property>
  <property fmtid="{D5CDD505-2E9C-101B-9397-08002B2CF9AE}" pid="15" name="IVID66F14D8">
    <vt:lpwstr/>
  </property>
  <property fmtid="{D5CDD505-2E9C-101B-9397-08002B2CF9AE}" pid="16" name="IVID1A2F16F6">
    <vt:lpwstr/>
  </property>
  <property fmtid="{D5CDD505-2E9C-101B-9397-08002B2CF9AE}" pid="17" name="IVID162C0AE6">
    <vt:lpwstr/>
  </property>
  <property fmtid="{D5CDD505-2E9C-101B-9397-08002B2CF9AE}" pid="18" name="IVIDA4A12E2">
    <vt:lpwstr/>
  </property>
  <property fmtid="{D5CDD505-2E9C-101B-9397-08002B2CF9AE}" pid="19" name="IVID8A60527C">
    <vt:lpwstr/>
  </property>
  <property fmtid="{D5CDD505-2E9C-101B-9397-08002B2CF9AE}" pid="20" name="IVID2F2614DA">
    <vt:lpwstr/>
  </property>
  <property fmtid="{D5CDD505-2E9C-101B-9397-08002B2CF9AE}" pid="21" name="IVIDF320FFD">
    <vt:lpwstr/>
  </property>
  <property fmtid="{D5CDD505-2E9C-101B-9397-08002B2CF9AE}" pid="22" name="IVID1A0307CA">
    <vt:lpwstr/>
  </property>
  <property fmtid="{D5CDD505-2E9C-101B-9397-08002B2CF9AE}" pid="23" name="IVID36601510">
    <vt:lpwstr/>
  </property>
  <property fmtid="{D5CDD505-2E9C-101B-9397-08002B2CF9AE}" pid="24" name="IVIDF341CF6">
    <vt:lpwstr/>
  </property>
</Properties>
</file>